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030" activeTab="5"/>
  </bookViews>
  <sheets>
    <sheet name="IS" sheetId="1" r:id="rId1"/>
    <sheet name="BS" sheetId="2" r:id="rId2"/>
    <sheet name="SE" sheetId="3" r:id="rId3"/>
    <sheet name="CFS" sheetId="4" r:id="rId4"/>
    <sheet name="NTA-A" sheetId="5" r:id="rId5"/>
    <sheet name="NTA-B" sheetId="6" r:id="rId6"/>
    <sheet name="Sheet1" sheetId="7" r:id="rId7"/>
  </sheets>
  <definedNames>
    <definedName name="_xlnm.Print_Area" localSheetId="1">'BS'!$A$1:$J$72</definedName>
    <definedName name="_xlnm.Print_Area" localSheetId="3">'CFS'!$A$1:$K$65</definedName>
    <definedName name="_xlnm.Print_Area" localSheetId="0">'IS'!$A$1:$L$64</definedName>
    <definedName name="_xlnm.Print_Area" localSheetId="4">'NTA-A'!$A$1:$L$217</definedName>
    <definedName name="_xlnm.Print_Area" localSheetId="5">'NTA-B'!$A$2:$J$174</definedName>
    <definedName name="_xlnm.Print_Area" localSheetId="2">'SE'!$A$1:$L$36</definedName>
    <definedName name="_xlnm.Print_Area" localSheetId="6">'Sheet1'!$A$1:$K$6</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<sst xmlns="http://schemas.openxmlformats.org/spreadsheetml/2006/main" count="478" uniqueCount="348">
  <si>
    <t>Revenue</t>
  </si>
  <si>
    <t>-</t>
  </si>
  <si>
    <t>Finance Costs</t>
  </si>
  <si>
    <t>Taxation</t>
  </si>
  <si>
    <t>Cost of Sales</t>
  </si>
  <si>
    <t>Gross Profit</t>
  </si>
  <si>
    <t>Property, Plant and Equipment</t>
  </si>
  <si>
    <t>Intangible Assets</t>
  </si>
  <si>
    <t>Other Investment</t>
  </si>
  <si>
    <t>Inventories</t>
  </si>
  <si>
    <t>Current Liabilities</t>
  </si>
  <si>
    <t>Share Capital</t>
  </si>
  <si>
    <t>Reserves</t>
  </si>
  <si>
    <t>Adjustments for non-cash flow:-</t>
  </si>
  <si>
    <t>Changes in Working Capital</t>
  </si>
  <si>
    <t>Net Change in Current Assets</t>
  </si>
  <si>
    <t>Net Change in Current Liabilities</t>
  </si>
  <si>
    <t>Investing Activities</t>
  </si>
  <si>
    <t>Financing Activities</t>
  </si>
  <si>
    <t>Interest Paid</t>
  </si>
  <si>
    <t>Net Change in Cash and Cash Equivalents</t>
  </si>
  <si>
    <t>Share</t>
  </si>
  <si>
    <t>Capital</t>
  </si>
  <si>
    <t>Premium</t>
  </si>
  <si>
    <t>Reserve</t>
  </si>
  <si>
    <t>Total</t>
  </si>
  <si>
    <t>Minority Interests</t>
  </si>
  <si>
    <t>Quarter</t>
  </si>
  <si>
    <t>Ended</t>
  </si>
  <si>
    <t>INDIVIDUAL QUARTER</t>
  </si>
  <si>
    <t>Year To</t>
  </si>
  <si>
    <t>Date Ended</t>
  </si>
  <si>
    <t>CUMULATIVE QUARTER</t>
  </si>
  <si>
    <t>RM'000</t>
  </si>
  <si>
    <t>C.I. HOLDINGS BERHAD</t>
  </si>
  <si>
    <t>Unaudited</t>
  </si>
  <si>
    <t>as at</t>
  </si>
  <si>
    <t>Audited</t>
  </si>
  <si>
    <t>NOTES TO THE INTERIM FINANCIAL REPORT</t>
  </si>
  <si>
    <t>A1</t>
  </si>
  <si>
    <t>A2</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</si>
  <si>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</si>
  <si>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</si>
  <si>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</si>
  <si>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</si>
  <si>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</si>
  <si>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</si>
  <si>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</si>
  <si>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</si>
  <si>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</si>
  <si>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</si>
  <si>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</si>
  <si>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</si>
  <si>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</si>
  <si>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A9</t>
  </si>
  <si>
    <t>A10</t>
  </si>
  <si>
    <t>A11</t>
  </si>
  <si>
    <t>A12</t>
  </si>
  <si>
    <t>A13</t>
  </si>
  <si>
    <t>B1</t>
  </si>
  <si>
    <t>B2</t>
  </si>
  <si>
    <t>B3</t>
  </si>
  <si>
    <t>B4</t>
  </si>
  <si>
    <t>B5</t>
  </si>
  <si>
    <t>B6</t>
  </si>
  <si>
    <t>B7</t>
  </si>
  <si>
    <t>B8</t>
  </si>
  <si>
    <t>B9</t>
  </si>
  <si>
    <t>B10</t>
  </si>
  <si>
    <t>B11</t>
  </si>
  <si>
    <t>B12</t>
  </si>
  <si>
    <t>B13</t>
  </si>
  <si>
    <t>Dividend</t>
  </si>
  <si>
    <t>Secured</t>
  </si>
  <si>
    <t>Current</t>
  </si>
  <si>
    <t>Non-Current</t>
  </si>
  <si>
    <t>Cash and cash equivalents carried forward consists of:-</t>
  </si>
  <si>
    <t>Cash and bank balances</t>
  </si>
  <si>
    <t>Fixed deposits with licensed banks</t>
  </si>
  <si>
    <t>Bank Overdrafts</t>
  </si>
  <si>
    <t>Fixed Deposits with licensed bank</t>
  </si>
  <si>
    <t>Current Assets</t>
  </si>
  <si>
    <t>As at</t>
  </si>
  <si>
    <t>Authorised but not contracted for</t>
  </si>
  <si>
    <t>Not applicable as no profit forecast was published.</t>
  </si>
  <si>
    <t>- Income Tax</t>
  </si>
  <si>
    <t>- Deferred Tax</t>
  </si>
  <si>
    <t>Auditors' Report</t>
  </si>
  <si>
    <t>(37918-A)</t>
  </si>
  <si>
    <t>Sen</t>
  </si>
  <si>
    <t>Non-Cash Items</t>
  </si>
  <si>
    <t>Non-Operating Items</t>
  </si>
  <si>
    <t>Interest Received</t>
  </si>
  <si>
    <t>Reserve on</t>
  </si>
  <si>
    <t>Consolidation</t>
  </si>
  <si>
    <t xml:space="preserve"> </t>
  </si>
  <si>
    <t>Segment revenue</t>
  </si>
  <si>
    <t>Special</t>
  </si>
  <si>
    <t>Corresponding</t>
  </si>
  <si>
    <t>No dividend had been paid during the reporting quarter.</t>
  </si>
  <si>
    <t>(a)</t>
  </si>
  <si>
    <t>(b)</t>
  </si>
  <si>
    <t>ADDITIONAL INFORMATION REQUIRED BY THE LISTING REQUIREMENTS OF BURSA MALAYSIA SECURITIES BERHAD</t>
  </si>
  <si>
    <t>Others</t>
  </si>
  <si>
    <t>Corporate Proposals</t>
  </si>
  <si>
    <t>Diluted</t>
  </si>
  <si>
    <t>Drawdown of Borrowings</t>
  </si>
  <si>
    <t>Repayment of Borrowings</t>
  </si>
  <si>
    <t>Authorised and contracted for</t>
  </si>
  <si>
    <t>There were no purchases or disposals of quoted securities for the current quarter.</t>
  </si>
  <si>
    <t>Accumulated</t>
  </si>
  <si>
    <t>Loss</t>
  </si>
  <si>
    <t>Quarter Ended</t>
  </si>
  <si>
    <t>Year To Date Ended</t>
  </si>
  <si>
    <t>Bank overdrafts</t>
  </si>
  <si>
    <t>Non-Current Assets</t>
  </si>
  <si>
    <t>Diluted earnings per share</t>
  </si>
  <si>
    <t>CONDENSED CONSOLIDATED BALANCE SHEET</t>
  </si>
  <si>
    <t>CONDENSED CONSOLIDATED CASH FLOW STATEMENT</t>
  </si>
  <si>
    <t xml:space="preserve">CONDENSED CONSOLIDATED STATEMENT OF CHANGES IN EQUITY </t>
  </si>
  <si>
    <t>The Group's business operations are in line with consumer demands which are skewed during festive seasons.</t>
  </si>
  <si>
    <t>Operating Profit Before Working Capital Changes</t>
  </si>
  <si>
    <t>Net Profit for the period</t>
  </si>
  <si>
    <t>Less: Fixed Deposits pledged to licensed bank</t>
  </si>
  <si>
    <t>Minority Interest</t>
  </si>
  <si>
    <t>Consolidated</t>
  </si>
  <si>
    <t>Eliminations</t>
  </si>
  <si>
    <t>Investment</t>
  </si>
  <si>
    <t>holdings</t>
  </si>
  <si>
    <t>Building and</t>
  </si>
  <si>
    <t>construction</t>
  </si>
  <si>
    <t xml:space="preserve">related </t>
  </si>
  <si>
    <t>products</t>
  </si>
  <si>
    <t>External revenue</t>
  </si>
  <si>
    <t>Results</t>
  </si>
  <si>
    <t>Finance costs</t>
  </si>
  <si>
    <t>Inter-segment revenue</t>
  </si>
  <si>
    <t>The Group's segment revenue and results for the current financial quarter is as follows:-</t>
  </si>
  <si>
    <t xml:space="preserve">Unsecured </t>
  </si>
  <si>
    <t>Hire Purchase and Finance Lease Creditors</t>
  </si>
  <si>
    <t>Unsecured  :-</t>
  </si>
  <si>
    <t>(i)</t>
  </si>
  <si>
    <t>Guarantees given by the Company to financial institutions in</t>
  </si>
  <si>
    <t>respect of banking facilities granted to subsidiary companies</t>
  </si>
  <si>
    <t>(ii)</t>
  </si>
  <si>
    <t xml:space="preserve">respect of hire-purchase and lease facilities granted to </t>
  </si>
  <si>
    <t>subsidiary companies</t>
  </si>
  <si>
    <t>Secured :-</t>
  </si>
  <si>
    <t>Borrowings</t>
  </si>
  <si>
    <t>Beverages</t>
  </si>
  <si>
    <t>The contingent liabilities of the Group and the Company are as follows:-</t>
  </si>
  <si>
    <t>Basic earnings per share</t>
  </si>
  <si>
    <t>Net assets per share (RM)</t>
  </si>
  <si>
    <t xml:space="preserve">Weighted average number of </t>
  </si>
  <si>
    <t>ordinary shares in issue ('000)</t>
  </si>
  <si>
    <t>Note:</t>
  </si>
  <si>
    <t>30.06.2006</t>
  </si>
  <si>
    <t>Profit before tax</t>
  </si>
  <si>
    <t>Profit after tax</t>
  </si>
  <si>
    <t>Selling and Distribution Costs</t>
  </si>
  <si>
    <t>Administrative Expenses</t>
  </si>
  <si>
    <t xml:space="preserve">Other Operating Income </t>
  </si>
  <si>
    <t>Attributable to :</t>
  </si>
  <si>
    <t>Equity holders of the parent</t>
  </si>
  <si>
    <t>TOTAL ASSETS</t>
  </si>
  <si>
    <t>ASSETS</t>
  </si>
  <si>
    <t>EQUITY AND LIABILITIES</t>
  </si>
  <si>
    <t>Total Equity</t>
  </si>
  <si>
    <t>Non-Current Liabilities</t>
  </si>
  <si>
    <t>Total Liabilities</t>
  </si>
  <si>
    <t xml:space="preserve">Equity attributable to </t>
  </si>
  <si>
    <t>equity holders of the parent</t>
  </si>
  <si>
    <t>Trade Receivables</t>
  </si>
  <si>
    <t>Tax Recoverable</t>
  </si>
  <si>
    <t>Trade Payables</t>
  </si>
  <si>
    <t>Minority</t>
  </si>
  <si>
    <t>Interest</t>
  </si>
  <si>
    <t>Equity</t>
  </si>
  <si>
    <t>Non-distributable</t>
  </si>
  <si>
    <t>&lt;----------------------- Attributable to equity holders of the parent -------------------&gt;</t>
  </si>
  <si>
    <t>&lt;---------</t>
  </si>
  <si>
    <t>----------&gt;</t>
  </si>
  <si>
    <t>Distributable</t>
  </si>
  <si>
    <t>Effect of adopting FRS 3</t>
  </si>
  <si>
    <t>At 1st July 2006, as restated</t>
  </si>
  <si>
    <t>At 1st July 2006</t>
  </si>
  <si>
    <t>At 1st July 2005</t>
  </si>
  <si>
    <t>Disposal of subsidiary, net of cash and cash equivalent</t>
  </si>
  <si>
    <t>Changes in Accounting Policies</t>
  </si>
  <si>
    <t>FRS 101: Presentation of Financial Statements</t>
  </si>
  <si>
    <t>FRS 3: Business Combinations</t>
  </si>
  <si>
    <t>A14</t>
  </si>
  <si>
    <t>Other Payables</t>
  </si>
  <si>
    <t>Tax Expense</t>
  </si>
  <si>
    <t>Security given by subsidiaries company in respect of</t>
  </si>
  <si>
    <t>bank guarantee to third parties</t>
  </si>
  <si>
    <t>to equity holders of the parent:</t>
  </si>
  <si>
    <t>Other Receivables</t>
  </si>
  <si>
    <t>Goodwill on Consolidation</t>
  </si>
  <si>
    <t>Deferred Tax Assets</t>
  </si>
  <si>
    <t>Other Deferred and Non-Current Liabilities</t>
  </si>
  <si>
    <t>Cash and Bank Balances</t>
  </si>
  <si>
    <t>CONDENSED CONSOLIDATED INCOME STATEMENT</t>
  </si>
  <si>
    <t>Purchase of Property, Plant and Equipment</t>
  </si>
  <si>
    <t>Proceeds from Sale of Property, Plant and Equipment</t>
  </si>
  <si>
    <t>Net Cash Used in Investing Activities</t>
  </si>
  <si>
    <t>Net Cash From Financing Activities</t>
  </si>
  <si>
    <t>Cash and Cash Equivalents at beginning of financial period</t>
  </si>
  <si>
    <t>Cash and Cash Equivalents at end of financial period</t>
  </si>
  <si>
    <t>FRS 3</t>
  </si>
  <si>
    <t>Business Combinations</t>
  </si>
  <si>
    <t>FRS 101</t>
  </si>
  <si>
    <t>FRS 102</t>
  </si>
  <si>
    <t>FRS 108</t>
  </si>
  <si>
    <t>FRS 110</t>
  </si>
  <si>
    <t>FRS 116</t>
  </si>
  <si>
    <t>FRS 121</t>
  </si>
  <si>
    <t>FRS 127</t>
  </si>
  <si>
    <t>FRS 132</t>
  </si>
  <si>
    <t>FRS 133</t>
  </si>
  <si>
    <t>FRS 136</t>
  </si>
  <si>
    <t>FRS 138</t>
  </si>
  <si>
    <t>Presentation of Financial Statements</t>
  </si>
  <si>
    <t>Events after the Balance Sheet Date</t>
  </si>
  <si>
    <t>Consolidated and Separate Financial Statements</t>
  </si>
  <si>
    <t>Financial Instruments: Disclosure and Presentation</t>
  </si>
  <si>
    <t>Earnings Per Share</t>
  </si>
  <si>
    <t>Impairment of Assets</t>
  </si>
  <si>
    <t>Bank Borrowings</t>
  </si>
  <si>
    <t>Contract</t>
  </si>
  <si>
    <t>Foreign</t>
  </si>
  <si>
    <t>Amounts</t>
  </si>
  <si>
    <t>Equivalent</t>
  </si>
  <si>
    <t>Currency</t>
  </si>
  <si>
    <t>'000</t>
  </si>
  <si>
    <t>Forward contracts used to</t>
  </si>
  <si>
    <t>USD</t>
  </si>
  <si>
    <t>hedge trade payables</t>
  </si>
  <si>
    <t>Euro</t>
  </si>
  <si>
    <t>Foreign Currency Forward Contracts</t>
  </si>
  <si>
    <t>Besides a marginal fee, there are no other cash requirements for these contracts.</t>
  </si>
  <si>
    <t>Subsequent Material Events</t>
  </si>
  <si>
    <t>Changes in the Composition of the Group</t>
  </si>
  <si>
    <t>Changes in Contingent Liabilities</t>
  </si>
  <si>
    <t>Capital Commitments</t>
  </si>
  <si>
    <t>Review of Performance</t>
  </si>
  <si>
    <t>Variation of Results Against Preceding Quarter</t>
  </si>
  <si>
    <t>Current Year Prospects</t>
  </si>
  <si>
    <t>Profit Forecast</t>
  </si>
  <si>
    <t>Unquoted Investments and Properties</t>
  </si>
  <si>
    <t xml:space="preserve">Quoted Investments </t>
  </si>
  <si>
    <t>Off Balance Sheet Financial Instruments</t>
  </si>
  <si>
    <t>Changes in Material Litigation</t>
  </si>
  <si>
    <t>The Effects of Changes in Foreign Exchange Statements</t>
  </si>
  <si>
    <t>Accounting Policies, Changes in Estimates and Errors</t>
  </si>
  <si>
    <t>These figure have not been audited.</t>
  </si>
  <si>
    <t>Profit/(Loss) for the period</t>
  </si>
  <si>
    <t>Profit/(Loss) Before Tax</t>
  </si>
  <si>
    <t>Tax Refund/(Paid)</t>
  </si>
  <si>
    <t>The settlement dates of the above forward contracts range between three to thirty months.</t>
  </si>
  <si>
    <t>Quarterly Report on consolidated results for the fourth financial quarter ended 30th June 2007</t>
  </si>
  <si>
    <t xml:space="preserve">Quarterly Report on consolidated results for the fourth financial quarter ended 30th June 2007. </t>
  </si>
  <si>
    <t>30.06.2007</t>
  </si>
  <si>
    <t>At 30th June 2006</t>
  </si>
  <si>
    <t>At 30th June 2007</t>
  </si>
  <si>
    <t>Retirement Benefits Paid</t>
  </si>
  <si>
    <t>30.06.07</t>
  </si>
  <si>
    <t>30.06.06</t>
  </si>
  <si>
    <t>Details of the Group's borrowings as at 30th June 2007 are as follows:</t>
  </si>
  <si>
    <t>i)</t>
  </si>
  <si>
    <t>ii)</t>
  </si>
  <si>
    <t>Loss for the year</t>
  </si>
  <si>
    <t>Profit for the year</t>
  </si>
  <si>
    <t>Shah Alam High Court Origination Summons No. MT1-24-1092-2005</t>
  </si>
  <si>
    <t>Permanis Sandilands Sdn Bhd (Claimant) v Konsortium Logistik Berhad (Respondent)</t>
  </si>
  <si>
    <t>Kuala Lumpur High Court No. R2-24-23-01</t>
  </si>
  <si>
    <t>TNT Logistics (M) Sdn Bhd (Claimant) v Antah Sandilands Sdn Bhd &amp; Permanis Sdn Bhd (Respondent)</t>
  </si>
  <si>
    <t>iii)</t>
  </si>
  <si>
    <t>KL High Court Commercial Division Suit No. D6-22-150-2006</t>
  </si>
  <si>
    <t xml:space="preserve">Kickapoo (Malaysia) Sdn Bhd (Plaintiff) v </t>
  </si>
  <si>
    <t>Permanis Sdn Bhd &amp; Permanis Sandilands Sdn Bhd (3rd &amp; 4th Defendant)</t>
  </si>
  <si>
    <t>Impairment Losses</t>
  </si>
  <si>
    <t>Investment Properties</t>
  </si>
  <si>
    <t>Non-Current Assets Held For Sale</t>
  </si>
  <si>
    <t>Continuing Operations</t>
  </si>
  <si>
    <t>Profit/(Loss) for the period from</t>
  </si>
  <si>
    <t>continuing operations</t>
  </si>
  <si>
    <t>Income Tax Expense</t>
  </si>
  <si>
    <t>FRS 5</t>
  </si>
  <si>
    <t>Non-Current Assets and Discontinued Operations</t>
  </si>
  <si>
    <t>FRS 140</t>
  </si>
  <si>
    <t>Investment Property</t>
  </si>
  <si>
    <t>(c)</t>
  </si>
  <si>
    <t>(d)</t>
  </si>
  <si>
    <t>FRS 140: Investment Property</t>
  </si>
  <si>
    <t>Profit/(Loss) from continuing operations</t>
  </si>
  <si>
    <t xml:space="preserve">attributable to ordinary equity holders of </t>
  </si>
  <si>
    <t>the parent</t>
  </si>
  <si>
    <t>Profit/(Loss) from discontinued operation</t>
  </si>
  <si>
    <t xml:space="preserve">Profit/(Loss) attributable to ordinary equity </t>
  </si>
  <si>
    <t>holders of the parent</t>
  </si>
  <si>
    <t>Basic earnings per share for :</t>
  </si>
  <si>
    <t>Restated</t>
  </si>
  <si>
    <t>Comparatives</t>
  </si>
  <si>
    <t>The following comparative amounts have been restated due to the adoption of new and revised FRSs:</t>
  </si>
  <si>
    <t>stated</t>
  </si>
  <si>
    <t>FRS 5: Non-Current Assets Held For Sale and Discontinued Operations</t>
  </si>
  <si>
    <t>As 30th June 2006</t>
  </si>
  <si>
    <t>Revenue from continuing operations</t>
  </si>
  <si>
    <t>Revenue from discontinued operation</t>
  </si>
  <si>
    <t>Loss before tax</t>
  </si>
  <si>
    <t>Cash flows from operating activities</t>
  </si>
  <si>
    <t>Cash flows from investing activities</t>
  </si>
  <si>
    <t>Cash flows from financing activities</t>
  </si>
  <si>
    <t>Total cash flows</t>
  </si>
  <si>
    <t>Proposed Divestment</t>
  </si>
  <si>
    <t>Acquisition of Company</t>
  </si>
  <si>
    <t>Profit/(Loss) Before Tax from:</t>
  </si>
  <si>
    <t>Continuing operations</t>
  </si>
  <si>
    <t>Net Cash Generated from Operating Activities</t>
  </si>
  <si>
    <t>Cash Generated from Operating Activities</t>
  </si>
  <si>
    <t>Taxation comprises:-</t>
  </si>
  <si>
    <t>As</t>
  </si>
  <si>
    <t>Reclassification</t>
  </si>
  <si>
    <t>Balance Sheet</t>
  </si>
  <si>
    <t xml:space="preserve">previously </t>
  </si>
  <si>
    <t>restated</t>
  </si>
  <si>
    <t>Discontinued operation</t>
  </si>
  <si>
    <t>as disclosed in Note A12.</t>
  </si>
  <si>
    <t xml:space="preserve">There were no disposals of unquoted investments or properties in the financial quarter ended 30th June 2007, save </t>
  </si>
  <si>
    <t>Discontinued Operation</t>
  </si>
  <si>
    <t xml:space="preserve">Basic earnings per share attributable </t>
  </si>
  <si>
    <t>- Continuing operations</t>
  </si>
  <si>
    <t>- Discountinued operation</t>
  </si>
  <si>
    <t>Bottle and Cases</t>
  </si>
  <si>
    <t>- Discontinued operation</t>
  </si>
  <si>
    <t>Uplift/(Placement) of fixed deposits pledged to licensed banks</t>
  </si>
  <si>
    <t>On 11th June 2007, the Company announced its Proposed Divestment via its subsidiaries, which are as follows:-</t>
  </si>
  <si>
    <t>upon such terms and conditions as stated in the SSA and S&amp;P for a cash consideration of RM8.0 million.</t>
  </si>
  <si>
    <t>Refer to Note A2(b) above.</t>
  </si>
  <si>
    <t>As a result of the Proposed Divestment, CIQM and MP ceased to be subsidiaries of the Company with immediate effect.</t>
  </si>
  <si>
    <t>The asset classified as held for sale as at 30th June 2007 is as follow:-</t>
  </si>
  <si>
    <t>discontinued operation</t>
  </si>
  <si>
    <t>No geographical segmental information is presented as the Group operates principally within Malaysia.</t>
  </si>
  <si>
    <t>Profit from continuing operations</t>
  </si>
  <si>
    <t>Loss from discontinued operation</t>
  </si>
  <si>
    <t>The revenue, results and cash flows of the quarries operations were as follows:-</t>
  </si>
  <si>
    <t>Loss for the period from discontinued operation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</si>
</sst>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_(* #,##0.0_);_(* \(#,##0.0\);_(* &quot;-&quot;??_);_(@_)"/>
    <numFmt numFmtId="171" formatCode="_(* #,##0_);_(* \(#,##0\);_(* &quot;-&quot;??_);_(@_)"/>
    <numFmt numFmtId="172" formatCode="_(* #,##0.0_);_(* \(#,##0.0\);_(* &quot;-&quot;?_);_(@_)"/>
    <numFmt numFmtId="173" formatCode="&quot;Yes&quot;;&quot;Yes&quot;;&quot;No&quot;"/>
    <numFmt numFmtId="174" formatCode="&quot;True&quot;;&quot;True&quot;;&quot;False&quot;"/>
    <numFmt numFmtId="175" formatCode="&quot;On&quot;;&quot;On&quot;;&quot;Off&quot;"/>
    <numFmt numFmtId="176" formatCode="_(* #,##0.000_);_(* \(#,##0.000\);_(* &quot;-&quot;??_);_(@_)"/>
    <numFmt numFmtId="177" formatCode="_(* #,##0.0000_);_(* \(#,##0.0000\);_(* &quot;-&quot;??_);_(@_)"/>
  </numFmts>
  <fonts count="13">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
      <sz val="10"/>
      <name val="Gill Sans Ultra Bold Condensed"/>
      <family val="2"/>
    </font>
    <font>
      <u val="single"/>
      <sz val="10"/>
      <name val="Arial"/>
      <family val="2"/>
    </font>
    <font>
      <vertAlign val="subscript"/>
      <sz val="10"/>
      <name val="Arial"/>
      <family val="2"/>
    </font>
    <font>
      <b/>
      <i/>
      <sz val="10"/>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171" fontId="0" fillId="0" borderId="0" xfId="15" applyNumberFormat="1" applyAlignment="1">
      <alignment/>
    </xf>
    <xf numFmtId="171" fontId="0" fillId="0" borderId="0" xfId="15" applyNumberFormat="1" applyAlignment="1">
      <alignment horizontal="center"/>
    </xf>
    <xf numFmtId="171" fontId="0" fillId="0" borderId="1" xfId="15" applyNumberFormat="1" applyBorder="1" applyAlignment="1">
      <alignment/>
    </xf>
    <xf numFmtId="171" fontId="0" fillId="0" borderId="0" xfId="15" applyNumberFormat="1" applyFont="1" applyAlignment="1">
      <alignment/>
    </xf>
    <xf numFmtId="171" fontId="0" fillId="0" borderId="0" xfId="15" applyNumberFormat="1" applyFont="1" applyAlignment="1" quotePrefix="1">
      <alignment/>
    </xf>
    <xf numFmtId="171" fontId="0" fillId="0" borderId="0" xfId="15" applyNumberFormat="1" applyBorder="1" applyAlignment="1">
      <alignment/>
    </xf>
    <xf numFmtId="43" fontId="0" fillId="0" borderId="0" xfId="15" applyAlignment="1">
      <alignment/>
    </xf>
    <xf numFmtId="43" fontId="0" fillId="0" borderId="0" xfId="15" applyFont="1" applyAlignment="1">
      <alignment/>
    </xf>
    <xf numFmtId="171" fontId="0" fillId="0" borderId="2" xfId="15" applyNumberFormat="1" applyBorder="1" applyAlignment="1">
      <alignment/>
    </xf>
    <xf numFmtId="171" fontId="0" fillId="0" borderId="0" xfId="15" applyNumberFormat="1" applyFont="1" applyAlignment="1">
      <alignment horizontal="center"/>
    </xf>
    <xf numFmtId="171"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71"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0" fontId="0" fillId="0" borderId="0" xfId="0" applyFont="1" applyAlignment="1">
      <alignment/>
    </xf>
    <xf numFmtId="171" fontId="2" fillId="0" borderId="0" xfId="15" applyNumberFormat="1" applyFont="1" applyAlignment="1">
      <alignment/>
    </xf>
    <xf numFmtId="171" fontId="0" fillId="0" borderId="0" xfId="0" applyNumberFormat="1" applyAlignment="1" quotePrefix="1">
      <alignment horizontal="center"/>
    </xf>
    <xf numFmtId="171" fontId="0" fillId="0" borderId="3" xfId="0" applyNumberFormat="1" applyBorder="1" applyAlignment="1" quotePrefix="1">
      <alignment horizontal="center"/>
    </xf>
    <xf numFmtId="171" fontId="0" fillId="0" borderId="3" xfId="15" applyNumberFormat="1" applyFont="1" applyBorder="1" applyAlignment="1">
      <alignment/>
    </xf>
    <xf numFmtId="171" fontId="0" fillId="0" borderId="0" xfId="15" applyNumberFormat="1" applyFont="1" applyAlignment="1" quotePrefix="1">
      <alignment horizontal="center"/>
    </xf>
    <xf numFmtId="43" fontId="0" fillId="0" borderId="0" xfId="15" applyNumberFormat="1" applyAlignment="1">
      <alignment/>
    </xf>
    <xf numFmtId="171" fontId="0" fillId="0" borderId="4" xfId="15" applyNumberFormat="1" applyBorder="1" applyAlignment="1">
      <alignment/>
    </xf>
    <xf numFmtId="171" fontId="0" fillId="0" borderId="5" xfId="15" applyNumberFormat="1" applyBorder="1" applyAlignment="1">
      <alignment/>
    </xf>
    <xf numFmtId="171" fontId="0" fillId="0" borderId="0" xfId="0" applyNumberFormat="1" applyAlignment="1">
      <alignment/>
    </xf>
    <xf numFmtId="170" fontId="0" fillId="0" borderId="0" xfId="15" applyNumberFormat="1" applyAlignment="1">
      <alignment/>
    </xf>
    <xf numFmtId="0" fontId="0" fillId="0" borderId="0" xfId="0" applyFont="1" applyAlignment="1" quotePrefix="1">
      <alignment/>
    </xf>
    <xf numFmtId="171" fontId="0" fillId="0" borderId="0" xfId="0" applyNumberFormat="1" applyBorder="1" applyAlignment="1">
      <alignment/>
    </xf>
    <xf numFmtId="0" fontId="0" fillId="0" borderId="0" xfId="0" applyFont="1" applyAlignment="1">
      <alignment horizontal="left" indent="1"/>
    </xf>
    <xf numFmtId="171" fontId="8" fillId="0" borderId="0" xfId="15" applyNumberFormat="1" applyFont="1" applyAlignment="1" quotePrefix="1">
      <alignment/>
    </xf>
    <xf numFmtId="171" fontId="0" fillId="0" borderId="1" xfId="15" applyNumberFormat="1" applyFont="1" applyBorder="1" applyAlignment="1">
      <alignment/>
    </xf>
    <xf numFmtId="171" fontId="0" fillId="0" borderId="0" xfId="15" applyNumberFormat="1" applyFont="1" applyAlignment="1">
      <alignment/>
    </xf>
    <xf numFmtId="43" fontId="0" fillId="0" borderId="0" xfId="15" applyNumberFormat="1" applyFont="1" applyAlignment="1">
      <alignment/>
    </xf>
    <xf numFmtId="171" fontId="0" fillId="0" borderId="2" xfId="0" applyNumberFormat="1" applyFont="1" applyBorder="1" applyAlignment="1">
      <alignment/>
    </xf>
    <xf numFmtId="43" fontId="9" fillId="0" borderId="0" xfId="15" applyFont="1" applyAlignment="1">
      <alignment/>
    </xf>
    <xf numFmtId="0" fontId="1" fillId="0" borderId="0" xfId="0" applyFont="1" applyAlignment="1" quotePrefix="1">
      <alignment/>
    </xf>
    <xf numFmtId="170" fontId="0" fillId="0" borderId="0" xfId="15" applyNumberFormat="1" applyFont="1" applyAlignment="1" quotePrefix="1">
      <alignment/>
    </xf>
    <xf numFmtId="171" fontId="0" fillId="0" borderId="2" xfId="15" applyNumberFormat="1" applyFill="1" applyBorder="1" applyAlignment="1">
      <alignment/>
    </xf>
    <xf numFmtId="0" fontId="1" fillId="0" borderId="0" xfId="0" applyNumberFormat="1" applyFont="1" applyAlignment="1">
      <alignment/>
    </xf>
    <xf numFmtId="171" fontId="0" fillId="0" borderId="0" xfId="0" applyNumberFormat="1" applyFont="1" applyBorder="1" applyAlignment="1">
      <alignment/>
    </xf>
    <xf numFmtId="171" fontId="0" fillId="0" borderId="0" xfId="15" applyNumberFormat="1" applyFont="1" applyBorder="1" applyAlignment="1">
      <alignment horizontal="center"/>
    </xf>
    <xf numFmtId="0" fontId="0" fillId="0" borderId="0" xfId="0" applyBorder="1" applyAlignment="1">
      <alignment horizontal="center"/>
    </xf>
    <xf numFmtId="171" fontId="0" fillId="0" borderId="0" xfId="15" applyNumberFormat="1" applyBorder="1" applyAlignment="1">
      <alignment horizontal="center"/>
    </xf>
    <xf numFmtId="171" fontId="0" fillId="0" borderId="0" xfId="15" applyNumberFormat="1" applyFont="1" applyBorder="1" applyAlignment="1">
      <alignment/>
    </xf>
    <xf numFmtId="0" fontId="0" fillId="0" borderId="0" xfId="0" applyFill="1" applyBorder="1" applyAlignment="1">
      <alignment/>
    </xf>
    <xf numFmtId="0" fontId="0" fillId="0" borderId="0" xfId="0" applyFill="1" applyBorder="1" applyAlignment="1">
      <alignment horizontal="center"/>
    </xf>
    <xf numFmtId="0" fontId="1" fillId="0" borderId="0" xfId="0" applyFont="1" applyFill="1" applyBorder="1" applyAlignment="1">
      <alignment/>
    </xf>
    <xf numFmtId="0" fontId="0" fillId="0" borderId="0" xfId="0" applyFont="1" applyAlignment="1">
      <alignment horizontal="left"/>
    </xf>
    <xf numFmtId="171" fontId="0" fillId="0" borderId="0" xfId="15" applyNumberFormat="1" applyFill="1" applyBorder="1" applyAlignment="1">
      <alignment/>
    </xf>
    <xf numFmtId="0" fontId="10" fillId="0" borderId="0" xfId="0" applyFont="1" applyAlignment="1">
      <alignment/>
    </xf>
    <xf numFmtId="171" fontId="1" fillId="0" borderId="0" xfId="15" applyNumberFormat="1" applyFont="1" applyAlignment="1">
      <alignment/>
    </xf>
    <xf numFmtId="171" fontId="1" fillId="0" borderId="0" xfId="15" applyNumberFormat="1" applyFont="1" applyAlignment="1">
      <alignment horizontal="left" indent="1"/>
    </xf>
    <xf numFmtId="171" fontId="0" fillId="0" borderId="1" xfId="15" applyNumberFormat="1" applyFont="1" applyBorder="1" applyAlignment="1">
      <alignment/>
    </xf>
    <xf numFmtId="0" fontId="1" fillId="0" borderId="0" xfId="0" applyFont="1" applyBorder="1" applyAlignment="1">
      <alignment horizontal="left"/>
    </xf>
    <xf numFmtId="0" fontId="0" fillId="0" borderId="0" xfId="0" applyBorder="1" applyAlignment="1" quotePrefix="1">
      <alignment/>
    </xf>
    <xf numFmtId="171" fontId="0" fillId="0" borderId="0" xfId="15" applyNumberFormat="1" applyFont="1" applyAlignment="1">
      <alignment horizontal="left" indent="1"/>
    </xf>
    <xf numFmtId="0" fontId="0" fillId="0" borderId="0" xfId="0" applyBorder="1" applyAlignment="1">
      <alignment horizontal="left" indent="1"/>
    </xf>
    <xf numFmtId="171" fontId="0" fillId="0" borderId="0" xfId="15" applyNumberFormat="1" applyFill="1" applyAlignment="1">
      <alignment/>
    </xf>
    <xf numFmtId="0" fontId="0" fillId="0" borderId="0" xfId="0" applyFill="1" applyBorder="1" applyAlignment="1">
      <alignment horizontal="left" indent="1"/>
    </xf>
    <xf numFmtId="17" fontId="0" fillId="0" borderId="0" xfId="0" applyNumberFormat="1" applyAlignment="1" quotePrefix="1">
      <alignment horizontal="center"/>
    </xf>
    <xf numFmtId="171" fontId="0" fillId="0" borderId="0" xfId="15" applyNumberFormat="1" applyAlignment="1">
      <alignment horizontal="right"/>
    </xf>
    <xf numFmtId="0" fontId="0" fillId="0" borderId="0" xfId="0" applyFill="1" applyAlignment="1">
      <alignment/>
    </xf>
    <xf numFmtId="171" fontId="0" fillId="0" borderId="0" xfId="15" applyNumberFormat="1" applyFont="1" applyBorder="1" applyAlignment="1">
      <alignment/>
    </xf>
    <xf numFmtId="171" fontId="0" fillId="0" borderId="1" xfId="15" applyNumberFormat="1" applyFill="1" applyBorder="1" applyAlignment="1">
      <alignment/>
    </xf>
    <xf numFmtId="171" fontId="0" fillId="0" borderId="0" xfId="15" applyNumberFormat="1" applyFill="1" applyAlignment="1">
      <alignment horizontal="center"/>
    </xf>
    <xf numFmtId="171" fontId="0" fillId="0" borderId="0" xfId="15" applyNumberFormat="1" applyFill="1" applyAlignment="1">
      <alignment horizontal="right"/>
    </xf>
    <xf numFmtId="0" fontId="0" fillId="0" borderId="0" xfId="0" applyFont="1" applyFill="1" applyAlignment="1">
      <alignment/>
    </xf>
    <xf numFmtId="0" fontId="1" fillId="0" borderId="0" xfId="0" applyFont="1" applyFill="1" applyAlignment="1">
      <alignment/>
    </xf>
    <xf numFmtId="171" fontId="0" fillId="0" borderId="2" xfId="15" applyNumberFormat="1" applyFont="1" applyBorder="1" applyAlignment="1">
      <alignment/>
    </xf>
    <xf numFmtId="43" fontId="0" fillId="0" borderId="5" xfId="15" applyNumberFormat="1" applyBorder="1" applyAlignment="1">
      <alignment/>
    </xf>
    <xf numFmtId="43" fontId="0" fillId="0" borderId="5" xfId="15" applyNumberFormat="1" applyFont="1" applyBorder="1" applyAlignment="1">
      <alignment/>
    </xf>
    <xf numFmtId="171" fontId="0" fillId="0" borderId="2" xfId="15" applyNumberFormat="1" applyBorder="1" applyAlignment="1">
      <alignment horizontal="center"/>
    </xf>
    <xf numFmtId="171" fontId="0" fillId="0" borderId="0" xfId="15" applyNumberFormat="1" applyFont="1" applyFill="1" applyBorder="1" applyAlignment="1">
      <alignment/>
    </xf>
    <xf numFmtId="43" fontId="0" fillId="0" borderId="0" xfId="15" applyFont="1" applyAlignment="1">
      <alignment/>
    </xf>
    <xf numFmtId="0" fontId="0" fillId="0" borderId="0" xfId="0" applyFont="1" applyAlignment="1" quotePrefix="1">
      <alignment horizontal="center"/>
    </xf>
    <xf numFmtId="43" fontId="0" fillId="0" borderId="2" xfId="15" applyNumberFormat="1" applyFont="1" applyBorder="1" applyAlignment="1">
      <alignment/>
    </xf>
    <xf numFmtId="43" fontId="0" fillId="0" borderId="2" xfId="15" applyNumberFormat="1" applyBorder="1" applyAlignment="1">
      <alignment/>
    </xf>
    <xf numFmtId="0" fontId="0" fillId="0" borderId="0" xfId="0" applyAlignment="1" quotePrefix="1">
      <alignment horizontal="left"/>
    </xf>
    <xf numFmtId="171" fontId="0" fillId="0" borderId="0" xfId="15" applyNumberFormat="1" applyFont="1" applyAlignment="1">
      <alignment horizontal="center"/>
    </xf>
    <xf numFmtId="171" fontId="0" fillId="0" borderId="0" xfId="15" applyNumberFormat="1" applyFont="1" applyBorder="1" applyAlignment="1">
      <alignment horizontal="center"/>
    </xf>
    <xf numFmtId="171" fontId="0" fillId="0" borderId="0" xfId="15" applyNumberFormat="1" applyFont="1" applyAlignment="1" quotePrefix="1">
      <alignment horizontal="center"/>
    </xf>
    <xf numFmtId="0" fontId="0" fillId="0" borderId="0" xfId="0" applyFont="1" applyAlignment="1">
      <alignment horizontal="center"/>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60</xdr:row>
      <xdr:rowOff>0</xdr:rowOff>
    </xdr:from>
    <xdr:to>
      <xdr:col>10</xdr:col>
      <xdr:colOff>895350</xdr:colOff>
      <xdr:row>60</xdr:row>
      <xdr:rowOff>0</xdr:rowOff>
    </xdr:to>
    <xdr:sp>
      <xdr:nvSpPr>
        <xdr:cNvPr id="1" name="TextBox 5"/>
        <xdr:cNvSpPr txBox="1">
          <a:spLocks noChangeArrowheads="1"/>
        </xdr:cNvSpPr>
      </xdr:nvSpPr>
      <xdr:spPr>
        <a:xfrm>
          <a:off x="180975" y="99155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0</xdr:col>
      <xdr:colOff>28575</xdr:colOff>
      <xdr:row>60</xdr:row>
      <xdr:rowOff>19050</xdr:rowOff>
    </xdr:from>
    <xdr:to>
      <xdr:col>10</xdr:col>
      <xdr:colOff>904875</xdr:colOff>
      <xdr:row>63</xdr:row>
      <xdr:rowOff>47625</xdr:rowOff>
    </xdr:to>
    <xdr:sp>
      <xdr:nvSpPr>
        <xdr:cNvPr id="2" name="TextBox 6"/>
        <xdr:cNvSpPr txBox="1">
          <a:spLocks noChangeArrowheads="1"/>
        </xdr:cNvSpPr>
      </xdr:nvSpPr>
      <xdr:spPr>
        <a:xfrm>
          <a:off x="28575" y="9934575"/>
          <a:ext cx="6696075"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Statements for the financial year ended 30th June 2006 and the accompanying explanatory notes attached to the interim financial statements.</a:t>
          </a:r>
        </a:p>
      </xdr:txBody>
    </xdr:sp>
    <xdr:clientData/>
  </xdr:twoCellAnchor>
  <xdr:twoCellAnchor>
    <xdr:from>
      <xdr:col>0</xdr:col>
      <xdr:colOff>142875</xdr:colOff>
      <xdr:row>58</xdr:row>
      <xdr:rowOff>0</xdr:rowOff>
    </xdr:from>
    <xdr:to>
      <xdr:col>11</xdr:col>
      <xdr:colOff>0</xdr:colOff>
      <xdr:row>59</xdr:row>
      <xdr:rowOff>47625</xdr:rowOff>
    </xdr:to>
    <xdr:sp>
      <xdr:nvSpPr>
        <xdr:cNvPr id="3" name="TextBox 7"/>
        <xdr:cNvSpPr txBox="1">
          <a:spLocks noChangeArrowheads="1"/>
        </xdr:cNvSpPr>
      </xdr:nvSpPr>
      <xdr:spPr>
        <a:xfrm>
          <a:off x="142875" y="9591675"/>
          <a:ext cx="6619875" cy="209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diluted earnings per share in respect of warrants is not presented as it is anti-dilutive.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67</xdr:row>
      <xdr:rowOff>152400</xdr:rowOff>
    </xdr:from>
    <xdr:to>
      <xdr:col>8</xdr:col>
      <xdr:colOff>847725</xdr:colOff>
      <xdr:row>71</xdr:row>
      <xdr:rowOff>28575</xdr:rowOff>
    </xdr:to>
    <xdr:sp>
      <xdr:nvSpPr>
        <xdr:cNvPr id="1" name="TextBox 1"/>
        <xdr:cNvSpPr txBox="1">
          <a:spLocks noChangeArrowheads="1"/>
        </xdr:cNvSpPr>
      </xdr:nvSpPr>
      <xdr:spPr>
        <a:xfrm>
          <a:off x="28575" y="11239500"/>
          <a:ext cx="56673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Statements for the financial year ended 30th June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152400</xdr:rowOff>
    </xdr:from>
    <xdr:to>
      <xdr:col>11</xdr:col>
      <xdr:colOff>600075</xdr:colOff>
      <xdr:row>35</xdr:row>
      <xdr:rowOff>85725</xdr:rowOff>
    </xdr:to>
    <xdr:sp>
      <xdr:nvSpPr>
        <xdr:cNvPr id="1" name="TextBox 1"/>
        <xdr:cNvSpPr txBox="1">
          <a:spLocks noChangeArrowheads="1"/>
        </xdr:cNvSpPr>
      </xdr:nvSpPr>
      <xdr:spPr>
        <a:xfrm>
          <a:off x="19050" y="5495925"/>
          <a:ext cx="8296275"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Statements for the financial year ended 30th June 2006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61</xdr:row>
      <xdr:rowOff>19050</xdr:rowOff>
    </xdr:from>
    <xdr:to>
      <xdr:col>9</xdr:col>
      <xdr:colOff>914400</xdr:colOff>
      <xdr:row>64</xdr:row>
      <xdr:rowOff>28575</xdr:rowOff>
    </xdr:to>
    <xdr:sp>
      <xdr:nvSpPr>
        <xdr:cNvPr id="1" name="TextBox 1"/>
        <xdr:cNvSpPr txBox="1">
          <a:spLocks noChangeArrowheads="1"/>
        </xdr:cNvSpPr>
      </xdr:nvSpPr>
      <xdr:spPr>
        <a:xfrm>
          <a:off x="19050" y="10020300"/>
          <a:ext cx="5876925"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financial year ended 30th June 2006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142875</xdr:rowOff>
    </xdr:from>
    <xdr:to>
      <xdr:col>11</xdr:col>
      <xdr:colOff>19050</xdr:colOff>
      <xdr:row>11</xdr:row>
      <xdr:rowOff>66675</xdr:rowOff>
    </xdr:to>
    <xdr:sp>
      <xdr:nvSpPr>
        <xdr:cNvPr id="1" name="TextBox 1"/>
        <xdr:cNvSpPr txBox="1">
          <a:spLocks noChangeArrowheads="1"/>
        </xdr:cNvSpPr>
      </xdr:nvSpPr>
      <xdr:spPr>
        <a:xfrm>
          <a:off x="419100" y="1352550"/>
          <a:ext cx="7467600"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is unaudited and has been prepared in accordance with the requirement of Financial Reporting Standard ("FRS") 134</a:t>
          </a:r>
          <a:r>
            <a:rPr lang="en-US" cap="none" sz="1000" b="0" i="0" u="none" baseline="-25000">
              <a:latin typeface="Arial"/>
              <a:ea typeface="Arial"/>
              <a:cs typeface="Arial"/>
            </a:rPr>
            <a:t>2004, </a:t>
          </a:r>
          <a:r>
            <a:rPr lang="en-US" cap="none" sz="1000" b="0" i="0" u="none" baseline="0">
              <a:latin typeface="Arial"/>
              <a:ea typeface="Arial"/>
              <a:cs typeface="Arial"/>
            </a:rPr>
            <a:t> Interim Financial Reporting and paragraph 9.22 of the Listing Requirements of Bursa Malaysia Securities Berhad.
</a:t>
          </a:r>
        </a:p>
      </xdr:txBody>
    </xdr:sp>
    <xdr:clientData/>
  </xdr:twoCellAnchor>
  <xdr:twoCellAnchor>
    <xdr:from>
      <xdr:col>1</xdr:col>
      <xdr:colOff>9525</xdr:colOff>
      <xdr:row>114</xdr:row>
      <xdr:rowOff>9525</xdr:rowOff>
    </xdr:from>
    <xdr:to>
      <xdr:col>11</xdr:col>
      <xdr:colOff>0</xdr:colOff>
      <xdr:row>116</xdr:row>
      <xdr:rowOff>38100</xdr:rowOff>
    </xdr:to>
    <xdr:sp>
      <xdr:nvSpPr>
        <xdr:cNvPr id="2" name="TextBox 2"/>
        <xdr:cNvSpPr txBox="1">
          <a:spLocks noChangeArrowheads="1"/>
        </xdr:cNvSpPr>
      </xdr:nvSpPr>
      <xdr:spPr>
        <a:xfrm>
          <a:off x="409575" y="18564225"/>
          <a:ext cx="74580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changes in estimates of amounts reported in our previous reporting that have a material effect for the current financial year to date.</a:t>
          </a:r>
        </a:p>
      </xdr:txBody>
    </xdr:sp>
    <xdr:clientData/>
  </xdr:twoCellAnchor>
  <xdr:twoCellAnchor>
    <xdr:from>
      <xdr:col>1</xdr:col>
      <xdr:colOff>19050</xdr:colOff>
      <xdr:row>121</xdr:row>
      <xdr:rowOff>0</xdr:rowOff>
    </xdr:from>
    <xdr:to>
      <xdr:col>10</xdr:col>
      <xdr:colOff>590550</xdr:colOff>
      <xdr:row>121</xdr:row>
      <xdr:rowOff>0</xdr:rowOff>
    </xdr:to>
    <xdr:sp>
      <xdr:nvSpPr>
        <xdr:cNvPr id="3" name="TextBox 3"/>
        <xdr:cNvSpPr txBox="1">
          <a:spLocks noChangeArrowheads="1"/>
        </xdr:cNvSpPr>
      </xdr:nvSpPr>
      <xdr:spPr>
        <a:xfrm>
          <a:off x="419100" y="19688175"/>
          <a:ext cx="71056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1</xdr:col>
      <xdr:colOff>9525</xdr:colOff>
      <xdr:row>153</xdr:row>
      <xdr:rowOff>0</xdr:rowOff>
    </xdr:from>
    <xdr:to>
      <xdr:col>10</xdr:col>
      <xdr:colOff>647700</xdr:colOff>
      <xdr:row>153</xdr:row>
      <xdr:rowOff>0</xdr:rowOff>
    </xdr:to>
    <xdr:sp>
      <xdr:nvSpPr>
        <xdr:cNvPr id="4" name="TextBox 6"/>
        <xdr:cNvSpPr txBox="1">
          <a:spLocks noChangeArrowheads="1"/>
        </xdr:cNvSpPr>
      </xdr:nvSpPr>
      <xdr:spPr>
        <a:xfrm>
          <a:off x="409575" y="24888825"/>
          <a:ext cx="7172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 except for the valuation on 1 1/2 storey terrace factory at Lot PT 9560, Mukim of Dengkil, District of Sepang, Selangor Darul Ehsan by an independent valuation carried out on 25th April 2003 for C.I Quarries (Nilai) Sdn Bhd, a wholly-owned subsidiary. Consequently, an amount of RM123,000 was written off in the current quarter ended 30th June 2003.
</a:t>
          </a:r>
        </a:p>
      </xdr:txBody>
    </xdr:sp>
    <xdr:clientData/>
  </xdr:twoCellAnchor>
  <xdr:twoCellAnchor>
    <xdr:from>
      <xdr:col>1</xdr:col>
      <xdr:colOff>19050</xdr:colOff>
      <xdr:row>162</xdr:row>
      <xdr:rowOff>0</xdr:rowOff>
    </xdr:from>
    <xdr:to>
      <xdr:col>10</xdr:col>
      <xdr:colOff>638175</xdr:colOff>
      <xdr:row>162</xdr:row>
      <xdr:rowOff>0</xdr:rowOff>
    </xdr:to>
    <xdr:sp>
      <xdr:nvSpPr>
        <xdr:cNvPr id="5" name="TextBox 8"/>
        <xdr:cNvSpPr txBox="1">
          <a:spLocks noChangeArrowheads="1"/>
        </xdr:cNvSpPr>
      </xdr:nvSpPr>
      <xdr:spPr>
        <a:xfrm>
          <a:off x="419100" y="26346150"/>
          <a:ext cx="7153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192</xdr:row>
      <xdr:rowOff>0</xdr:rowOff>
    </xdr:from>
    <xdr:to>
      <xdr:col>10</xdr:col>
      <xdr:colOff>638175</xdr:colOff>
      <xdr:row>192</xdr:row>
      <xdr:rowOff>0</xdr:rowOff>
    </xdr:to>
    <xdr:sp>
      <xdr:nvSpPr>
        <xdr:cNvPr id="6" name="TextBox 9"/>
        <xdr:cNvSpPr txBox="1">
          <a:spLocks noChangeArrowheads="1"/>
        </xdr:cNvSpPr>
      </xdr:nvSpPr>
      <xdr:spPr>
        <a:xfrm>
          <a:off x="419100" y="31280100"/>
          <a:ext cx="715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15</xdr:row>
      <xdr:rowOff>0</xdr:rowOff>
    </xdr:from>
    <xdr:to>
      <xdr:col>10</xdr:col>
      <xdr:colOff>638175</xdr:colOff>
      <xdr:row>15</xdr:row>
      <xdr:rowOff>0</xdr:rowOff>
    </xdr:to>
    <xdr:sp>
      <xdr:nvSpPr>
        <xdr:cNvPr id="7" name="TextBox 10"/>
        <xdr:cNvSpPr txBox="1">
          <a:spLocks noChangeArrowheads="1"/>
        </xdr:cNvSpPr>
      </xdr:nvSpPr>
      <xdr:spPr>
        <a:xfrm>
          <a:off x="257175" y="2505075"/>
          <a:ext cx="7315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118</xdr:row>
      <xdr:rowOff>0</xdr:rowOff>
    </xdr:from>
    <xdr:to>
      <xdr:col>11</xdr:col>
      <xdr:colOff>28575</xdr:colOff>
      <xdr:row>121</xdr:row>
      <xdr:rowOff>0</xdr:rowOff>
    </xdr:to>
    <xdr:sp>
      <xdr:nvSpPr>
        <xdr:cNvPr id="8" name="TextBox 11"/>
        <xdr:cNvSpPr txBox="1">
          <a:spLocks noChangeArrowheads="1"/>
        </xdr:cNvSpPr>
      </xdr:nvSpPr>
      <xdr:spPr>
        <a:xfrm>
          <a:off x="419100" y="19202400"/>
          <a:ext cx="7477125"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was not involved in any issuance and repayment of debt and equity securities, share buy-back, share cancellations, shares held as treasury shares and resale of treasury shares for the current financial year to date.</a:t>
          </a:r>
        </a:p>
      </xdr:txBody>
    </xdr:sp>
    <xdr:clientData/>
  </xdr:twoCellAnchor>
  <xdr:twoCellAnchor>
    <xdr:from>
      <xdr:col>0</xdr:col>
      <xdr:colOff>266700</xdr:colOff>
      <xdr:row>154</xdr:row>
      <xdr:rowOff>0</xdr:rowOff>
    </xdr:from>
    <xdr:to>
      <xdr:col>11</xdr:col>
      <xdr:colOff>19050</xdr:colOff>
      <xdr:row>154</xdr:row>
      <xdr:rowOff>0</xdr:rowOff>
    </xdr:to>
    <xdr:sp>
      <xdr:nvSpPr>
        <xdr:cNvPr id="9" name="TextBox 12"/>
        <xdr:cNvSpPr txBox="1">
          <a:spLocks noChangeArrowheads="1"/>
        </xdr:cNvSpPr>
      </xdr:nvSpPr>
      <xdr:spPr>
        <a:xfrm>
          <a:off x="266700" y="25050750"/>
          <a:ext cx="7620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twoCellAnchor>
  <xdr:twoCellAnchor>
    <xdr:from>
      <xdr:col>1</xdr:col>
      <xdr:colOff>19050</xdr:colOff>
      <xdr:row>162</xdr:row>
      <xdr:rowOff>0</xdr:rowOff>
    </xdr:from>
    <xdr:to>
      <xdr:col>11</xdr:col>
      <xdr:colOff>0</xdr:colOff>
      <xdr:row>162</xdr:row>
      <xdr:rowOff>0</xdr:rowOff>
    </xdr:to>
    <xdr:sp>
      <xdr:nvSpPr>
        <xdr:cNvPr id="10" name="TextBox 14"/>
        <xdr:cNvSpPr txBox="1">
          <a:spLocks noChangeArrowheads="1"/>
        </xdr:cNvSpPr>
      </xdr:nvSpPr>
      <xdr:spPr>
        <a:xfrm>
          <a:off x="419100" y="26346150"/>
          <a:ext cx="7448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announced that the Company together with C.I. Management Sdn Bhd ("CIM"), a wholly-owned subsidiary, sold the Group's investment of 2,399,971 ordinary shares of RM1.00 each representing approximately 60% equity in Hwee Ann Credit &amp; Leasing Sdn Bhd ("Hwee Ann"), for RM3.0 million. This transaction gave rise to a loss of RM3.765 million and a net cash inflow of RM2.99 million (see below). Hwee Ann had incurred a loss of RM0.215 million for the period ended 31st March 2003. The disposal was completed on 20th March 2003.
</a:t>
          </a:r>
        </a:p>
      </xdr:txBody>
    </xdr:sp>
    <xdr:clientData/>
  </xdr:twoCellAnchor>
  <xdr:twoCellAnchor>
    <xdr:from>
      <xdr:col>1</xdr:col>
      <xdr:colOff>19050</xdr:colOff>
      <xdr:row>111</xdr:row>
      <xdr:rowOff>19050</xdr:rowOff>
    </xdr:from>
    <xdr:to>
      <xdr:col>11</xdr:col>
      <xdr:colOff>0</xdr:colOff>
      <xdr:row>113</xdr:row>
      <xdr:rowOff>0</xdr:rowOff>
    </xdr:to>
    <xdr:sp>
      <xdr:nvSpPr>
        <xdr:cNvPr id="11" name="TextBox 15"/>
        <xdr:cNvSpPr txBox="1">
          <a:spLocks noChangeArrowheads="1"/>
        </xdr:cNvSpPr>
      </xdr:nvSpPr>
      <xdr:spPr>
        <a:xfrm>
          <a:off x="419100" y="18087975"/>
          <a:ext cx="7448550" cy="304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the Group's assets, liabilities, equity, net income or cash flows during the current quarter.</a:t>
          </a:r>
        </a:p>
      </xdr:txBody>
    </xdr:sp>
    <xdr:clientData/>
  </xdr:twoCellAnchor>
  <xdr:twoCellAnchor>
    <xdr:from>
      <xdr:col>1</xdr:col>
      <xdr:colOff>19050</xdr:colOff>
      <xdr:row>122</xdr:row>
      <xdr:rowOff>0</xdr:rowOff>
    </xdr:from>
    <xdr:to>
      <xdr:col>10</xdr:col>
      <xdr:colOff>628650</xdr:colOff>
      <xdr:row>122</xdr:row>
      <xdr:rowOff>0</xdr:rowOff>
    </xdr:to>
    <xdr:sp>
      <xdr:nvSpPr>
        <xdr:cNvPr id="12" name="TextBox 16"/>
        <xdr:cNvSpPr txBox="1">
          <a:spLocks noChangeArrowheads="1"/>
        </xdr:cNvSpPr>
      </xdr:nvSpPr>
      <xdr:spPr>
        <a:xfrm>
          <a:off x="419100" y="19850100"/>
          <a:ext cx="71437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
          </a:r>
        </a:p>
      </xdr:txBody>
    </xdr:sp>
    <xdr:clientData/>
  </xdr:twoCellAnchor>
  <xdr:twoCellAnchor>
    <xdr:from>
      <xdr:col>1</xdr:col>
      <xdr:colOff>19050</xdr:colOff>
      <xdr:row>153</xdr:row>
      <xdr:rowOff>0</xdr:rowOff>
    </xdr:from>
    <xdr:to>
      <xdr:col>10</xdr:col>
      <xdr:colOff>581025</xdr:colOff>
      <xdr:row>153</xdr:row>
      <xdr:rowOff>0</xdr:rowOff>
    </xdr:to>
    <xdr:sp>
      <xdr:nvSpPr>
        <xdr:cNvPr id="13" name="TextBox 17"/>
        <xdr:cNvSpPr txBox="1">
          <a:spLocks noChangeArrowheads="1"/>
        </xdr:cNvSpPr>
      </xdr:nvSpPr>
      <xdr:spPr>
        <a:xfrm>
          <a:off x="419100" y="24888825"/>
          <a:ext cx="7096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April 2003, the Company through its subsidiary C.I. Quarries (Nilai) Sdn Bhd had disposed an apartment erected on the parcel of land held under H.S. (D) 50053 P.T. No. 850, Mukim of Petaling, District of Wilayah Persekutuan, for RM0.122 million. </a:t>
          </a:r>
        </a:p>
      </xdr:txBody>
    </xdr:sp>
    <xdr:clientData/>
  </xdr:twoCellAnchor>
  <xdr:twoCellAnchor>
    <xdr:from>
      <xdr:col>2</xdr:col>
      <xdr:colOff>28575</xdr:colOff>
      <xdr:row>153</xdr:row>
      <xdr:rowOff>0</xdr:rowOff>
    </xdr:from>
    <xdr:to>
      <xdr:col>10</xdr:col>
      <xdr:colOff>638175</xdr:colOff>
      <xdr:row>153</xdr:row>
      <xdr:rowOff>0</xdr:rowOff>
    </xdr:to>
    <xdr:sp>
      <xdr:nvSpPr>
        <xdr:cNvPr id="14" name="TextBox 18"/>
        <xdr:cNvSpPr txBox="1">
          <a:spLocks noChangeArrowheads="1"/>
        </xdr:cNvSpPr>
      </xdr:nvSpPr>
      <xdr:spPr>
        <a:xfrm>
          <a:off x="666750" y="24888825"/>
          <a:ext cx="6905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Valuation of four (4) individual freehold bungalow lots (owned by a subsidiary) which have been written down to their recoverable amounts as valued by an independent valuation carried out on 2nd December 2002. Two (2) lots were subsequently disposed off as mentioned in Note B6(b) below.</a:t>
          </a:r>
        </a:p>
      </xdr:txBody>
    </xdr:sp>
    <xdr:clientData/>
  </xdr:twoCellAnchor>
  <xdr:twoCellAnchor>
    <xdr:from>
      <xdr:col>2</xdr:col>
      <xdr:colOff>9525</xdr:colOff>
      <xdr:row>153</xdr:row>
      <xdr:rowOff>0</xdr:rowOff>
    </xdr:from>
    <xdr:to>
      <xdr:col>10</xdr:col>
      <xdr:colOff>638175</xdr:colOff>
      <xdr:row>153</xdr:row>
      <xdr:rowOff>0</xdr:rowOff>
    </xdr:to>
    <xdr:sp>
      <xdr:nvSpPr>
        <xdr:cNvPr id="15" name="TextBox 19"/>
        <xdr:cNvSpPr txBox="1">
          <a:spLocks noChangeArrowheads="1"/>
        </xdr:cNvSpPr>
      </xdr:nvSpPr>
      <xdr:spPr>
        <a:xfrm>
          <a:off x="647700" y="24888825"/>
          <a:ext cx="6924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
</a:t>
          </a:r>
        </a:p>
      </xdr:txBody>
    </xdr:sp>
    <xdr:clientData/>
  </xdr:twoCellAnchor>
  <xdr:twoCellAnchor>
    <xdr:from>
      <xdr:col>1</xdr:col>
      <xdr:colOff>0</xdr:colOff>
      <xdr:row>154</xdr:row>
      <xdr:rowOff>0</xdr:rowOff>
    </xdr:from>
    <xdr:to>
      <xdr:col>10</xdr:col>
      <xdr:colOff>619125</xdr:colOff>
      <xdr:row>154</xdr:row>
      <xdr:rowOff>0</xdr:rowOff>
    </xdr:to>
    <xdr:sp>
      <xdr:nvSpPr>
        <xdr:cNvPr id="16" name="TextBox 20"/>
        <xdr:cNvSpPr txBox="1">
          <a:spLocks noChangeArrowheads="1"/>
        </xdr:cNvSpPr>
      </xdr:nvSpPr>
      <xdr:spPr>
        <a:xfrm>
          <a:off x="400050" y="25050750"/>
          <a:ext cx="7153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of an apartment erected on the parcel of land held under H.S. (D) 50053 P.T. No. 850, Mukim of Petaling, District of Wilayah Persekutuan, for RM0.122 million through its subsidiary C.I. Quarries (Niali) Sdn Bhd on 10th April 2003.</a:t>
          </a:r>
        </a:p>
      </xdr:txBody>
    </xdr:sp>
    <xdr:clientData/>
  </xdr:twoCellAnchor>
  <xdr:twoCellAnchor>
    <xdr:from>
      <xdr:col>1</xdr:col>
      <xdr:colOff>19050</xdr:colOff>
      <xdr:row>15</xdr:row>
      <xdr:rowOff>0</xdr:rowOff>
    </xdr:from>
    <xdr:to>
      <xdr:col>10</xdr:col>
      <xdr:colOff>647700</xdr:colOff>
      <xdr:row>15</xdr:row>
      <xdr:rowOff>0</xdr:rowOff>
    </xdr:to>
    <xdr:sp>
      <xdr:nvSpPr>
        <xdr:cNvPr id="17" name="TextBox 21"/>
        <xdr:cNvSpPr txBox="1">
          <a:spLocks noChangeArrowheads="1"/>
        </xdr:cNvSpPr>
      </xdr:nvSpPr>
      <xdr:spPr>
        <a:xfrm>
          <a:off x="419100" y="2505075"/>
          <a:ext cx="7162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quarterly financial report are consistent with those adopted in the audited financial statements for the financial year ended 30th June 2002, except for the adoption of a new applicable approved accounting standard - Retrospective application of MASB 25 "Income Tax".</a:t>
          </a:r>
        </a:p>
      </xdr:txBody>
    </xdr:sp>
    <xdr:clientData/>
  </xdr:twoCellAnchor>
  <xdr:twoCellAnchor>
    <xdr:from>
      <xdr:col>1</xdr:col>
      <xdr:colOff>0</xdr:colOff>
      <xdr:row>105</xdr:row>
      <xdr:rowOff>9525</xdr:rowOff>
    </xdr:from>
    <xdr:to>
      <xdr:col>11</xdr:col>
      <xdr:colOff>19050</xdr:colOff>
      <xdr:row>107</xdr:row>
      <xdr:rowOff>0</xdr:rowOff>
    </xdr:to>
    <xdr:sp>
      <xdr:nvSpPr>
        <xdr:cNvPr id="18" name="TextBox 22"/>
        <xdr:cNvSpPr txBox="1">
          <a:spLocks noChangeArrowheads="1"/>
        </xdr:cNvSpPr>
      </xdr:nvSpPr>
      <xdr:spPr>
        <a:xfrm>
          <a:off x="400050" y="17106900"/>
          <a:ext cx="7486650" cy="314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2006 was not subject to any qualification.</a:t>
          </a:r>
        </a:p>
      </xdr:txBody>
    </xdr:sp>
    <xdr:clientData/>
  </xdr:twoCellAnchor>
  <xdr:twoCellAnchor>
    <xdr:from>
      <xdr:col>1</xdr:col>
      <xdr:colOff>19050</xdr:colOff>
      <xdr:row>150</xdr:row>
      <xdr:rowOff>19050</xdr:rowOff>
    </xdr:from>
    <xdr:to>
      <xdr:col>11</xdr:col>
      <xdr:colOff>19050</xdr:colOff>
      <xdr:row>152</xdr:row>
      <xdr:rowOff>57150</xdr:rowOff>
    </xdr:to>
    <xdr:sp>
      <xdr:nvSpPr>
        <xdr:cNvPr id="19" name="TextBox 23"/>
        <xdr:cNvSpPr txBox="1">
          <a:spLocks noChangeArrowheads="1"/>
        </xdr:cNvSpPr>
      </xdr:nvSpPr>
      <xdr:spPr>
        <a:xfrm>
          <a:off x="419100" y="24422100"/>
          <a:ext cx="74676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annual financial report for the year ended 30th June 2006.</a:t>
          </a:r>
        </a:p>
      </xdr:txBody>
    </xdr:sp>
    <xdr:clientData/>
  </xdr:twoCellAnchor>
  <xdr:twoCellAnchor>
    <xdr:from>
      <xdr:col>1</xdr:col>
      <xdr:colOff>9525</xdr:colOff>
      <xdr:row>154</xdr:row>
      <xdr:rowOff>0</xdr:rowOff>
    </xdr:from>
    <xdr:to>
      <xdr:col>10</xdr:col>
      <xdr:colOff>647700</xdr:colOff>
      <xdr:row>154</xdr:row>
      <xdr:rowOff>0</xdr:rowOff>
    </xdr:to>
    <xdr:sp>
      <xdr:nvSpPr>
        <xdr:cNvPr id="20" name="TextBox 24"/>
        <xdr:cNvSpPr txBox="1">
          <a:spLocks noChangeArrowheads="1"/>
        </xdr:cNvSpPr>
      </xdr:nvSpPr>
      <xdr:spPr>
        <a:xfrm>
          <a:off x="409575" y="25050750"/>
          <a:ext cx="7172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Following the completion of CIE Disposal, C.I. Enterprise Sdn Bhd ("CIE") ceased to be a wholly-owned subsidiary of the Company. The transaction is expected to result in an estimated non-recurring exceptional loss of RM35.51 million to the Group.</a:t>
          </a:r>
        </a:p>
      </xdr:txBody>
    </xdr:sp>
    <xdr:clientData/>
  </xdr:twoCellAnchor>
  <xdr:twoCellAnchor>
    <xdr:from>
      <xdr:col>1</xdr:col>
      <xdr:colOff>19050</xdr:colOff>
      <xdr:row>20</xdr:row>
      <xdr:rowOff>9525</xdr:rowOff>
    </xdr:from>
    <xdr:to>
      <xdr:col>11</xdr:col>
      <xdr:colOff>0</xdr:colOff>
      <xdr:row>24</xdr:row>
      <xdr:rowOff>47625</xdr:rowOff>
    </xdr:to>
    <xdr:sp>
      <xdr:nvSpPr>
        <xdr:cNvPr id="21" name="TextBox 25"/>
        <xdr:cNvSpPr txBox="1">
          <a:spLocks noChangeArrowheads="1"/>
        </xdr:cNvSpPr>
      </xdr:nvSpPr>
      <xdr:spPr>
        <a:xfrm>
          <a:off x="419100" y="3324225"/>
          <a:ext cx="7448550" cy="685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methods of computation and basis of consolidation adopted in this interim financial report are consistent with those of the audited financial statements for the financial year ended 30th June 2006, except for the adoption of the following new/revised FRS issued by the Malaysian Accounting Standards Board which are effective for financial period beginning 1st January 2006.</a:t>
          </a:r>
        </a:p>
      </xdr:txBody>
    </xdr:sp>
    <xdr:clientData/>
  </xdr:twoCellAnchor>
  <xdr:twoCellAnchor>
    <xdr:from>
      <xdr:col>1</xdr:col>
      <xdr:colOff>19050</xdr:colOff>
      <xdr:row>23</xdr:row>
      <xdr:rowOff>0</xdr:rowOff>
    </xdr:from>
    <xdr:to>
      <xdr:col>10</xdr:col>
      <xdr:colOff>619125</xdr:colOff>
      <xdr:row>23</xdr:row>
      <xdr:rowOff>0</xdr:rowOff>
    </xdr:to>
    <xdr:sp>
      <xdr:nvSpPr>
        <xdr:cNvPr id="22" name="TextBox 26"/>
        <xdr:cNvSpPr txBox="1">
          <a:spLocks noChangeArrowheads="1"/>
        </xdr:cNvSpPr>
      </xdr:nvSpPr>
      <xdr:spPr>
        <a:xfrm>
          <a:off x="419100" y="3800475"/>
          <a:ext cx="7134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adoption of MASB 25, deferred tax is now provided on the applicable temporary differences arising from the tax bases of assets and liabilities and their carrying amounts.</a:t>
          </a:r>
        </a:p>
      </xdr:txBody>
    </xdr:sp>
    <xdr:clientData/>
  </xdr:twoCellAnchor>
  <xdr:twoCellAnchor>
    <xdr:from>
      <xdr:col>1</xdr:col>
      <xdr:colOff>28575</xdr:colOff>
      <xdr:row>23</xdr:row>
      <xdr:rowOff>0</xdr:rowOff>
    </xdr:from>
    <xdr:to>
      <xdr:col>10</xdr:col>
      <xdr:colOff>609600</xdr:colOff>
      <xdr:row>23</xdr:row>
      <xdr:rowOff>0</xdr:rowOff>
    </xdr:to>
    <xdr:sp>
      <xdr:nvSpPr>
        <xdr:cNvPr id="23" name="TextBox 27"/>
        <xdr:cNvSpPr txBox="1">
          <a:spLocks noChangeArrowheads="1"/>
        </xdr:cNvSpPr>
      </xdr:nvSpPr>
      <xdr:spPr>
        <a:xfrm>
          <a:off x="428625" y="3800475"/>
          <a:ext cx="7115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new accounting policy has no significant effect on the results of the Group for the quarter ended 30th June 2003. The other effects of the change on the Group's financial statements are as follows:
</a:t>
          </a:r>
        </a:p>
      </xdr:txBody>
    </xdr:sp>
    <xdr:clientData/>
  </xdr:twoCellAnchor>
  <xdr:twoCellAnchor>
    <xdr:from>
      <xdr:col>1</xdr:col>
      <xdr:colOff>0</xdr:colOff>
      <xdr:row>12</xdr:row>
      <xdr:rowOff>0</xdr:rowOff>
    </xdr:from>
    <xdr:to>
      <xdr:col>11</xdr:col>
      <xdr:colOff>0</xdr:colOff>
      <xdr:row>18</xdr:row>
      <xdr:rowOff>28575</xdr:rowOff>
    </xdr:to>
    <xdr:sp>
      <xdr:nvSpPr>
        <xdr:cNvPr id="24" name="TextBox 28"/>
        <xdr:cNvSpPr txBox="1">
          <a:spLocks noChangeArrowheads="1"/>
        </xdr:cNvSpPr>
      </xdr:nvSpPr>
      <xdr:spPr>
        <a:xfrm>
          <a:off x="400050" y="2019300"/>
          <a:ext cx="7467600"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should be read in conjunction with the audited financial statements of the Group for the financial year ended 30th June 2006. These explanatory notes attached to the interim financial statements provide an explanation of events and transactions that are significant to an understanding of the changes in the financial position and performance of the Group since the financial year ended 30th June 2006. The condensed consolidated interim financial report and explanatory notes thereon do not include all of the information required for full set of financial statements prepared in accordance with FRSs.</a:t>
          </a:r>
        </a:p>
      </xdr:txBody>
    </xdr:sp>
    <xdr:clientData/>
  </xdr:twoCellAnchor>
  <xdr:twoCellAnchor>
    <xdr:from>
      <xdr:col>0</xdr:col>
      <xdr:colOff>390525</xdr:colOff>
      <xdr:row>156</xdr:row>
      <xdr:rowOff>0</xdr:rowOff>
    </xdr:from>
    <xdr:to>
      <xdr:col>11</xdr:col>
      <xdr:colOff>0</xdr:colOff>
      <xdr:row>156</xdr:row>
      <xdr:rowOff>0</xdr:rowOff>
    </xdr:to>
    <xdr:sp>
      <xdr:nvSpPr>
        <xdr:cNvPr id="25" name="TextBox 29"/>
        <xdr:cNvSpPr txBox="1">
          <a:spLocks noChangeArrowheads="1"/>
        </xdr:cNvSpPr>
      </xdr:nvSpPr>
      <xdr:spPr>
        <a:xfrm>
          <a:off x="390525" y="25374600"/>
          <a:ext cx="7477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Furthermore, with the completion of the 51% Permanis Acquisition and Pep Bottlers Acquisition, Permanis Sdn Bhd and Pep Bottlers Sdn Bhd are now wholly-owned subsidiaries of the Company.</a:t>
          </a:r>
        </a:p>
      </xdr:txBody>
    </xdr:sp>
    <xdr:clientData/>
  </xdr:twoCellAnchor>
  <xdr:twoCellAnchor>
    <xdr:from>
      <xdr:col>2</xdr:col>
      <xdr:colOff>0</xdr:colOff>
      <xdr:row>154</xdr:row>
      <xdr:rowOff>0</xdr:rowOff>
    </xdr:from>
    <xdr:to>
      <xdr:col>11</xdr:col>
      <xdr:colOff>9525</xdr:colOff>
      <xdr:row>154</xdr:row>
      <xdr:rowOff>0</xdr:rowOff>
    </xdr:to>
    <xdr:sp>
      <xdr:nvSpPr>
        <xdr:cNvPr id="26" name="TextBox 30"/>
        <xdr:cNvSpPr txBox="1">
          <a:spLocks noChangeArrowheads="1"/>
        </xdr:cNvSpPr>
      </xdr:nvSpPr>
      <xdr:spPr>
        <a:xfrm>
          <a:off x="638175" y="25050750"/>
          <a:ext cx="7239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300,000 ordinary shares of RM1.00 each, representing the entire equity interest in C.I. Enterprise Sdn Bhd which holds the 57,080,000 ordinary shares of RM1.00 each representing 28.79% equity interest in KFC Holdings (Malaysia) Bhd ("CIE Disposal");</a:t>
          </a:r>
        </a:p>
      </xdr:txBody>
    </xdr:sp>
    <xdr:clientData/>
  </xdr:twoCellAnchor>
  <xdr:twoCellAnchor>
    <xdr:from>
      <xdr:col>2</xdr:col>
      <xdr:colOff>9525</xdr:colOff>
      <xdr:row>154</xdr:row>
      <xdr:rowOff>0</xdr:rowOff>
    </xdr:from>
    <xdr:to>
      <xdr:col>10</xdr:col>
      <xdr:colOff>619125</xdr:colOff>
      <xdr:row>154</xdr:row>
      <xdr:rowOff>0</xdr:rowOff>
    </xdr:to>
    <xdr:sp>
      <xdr:nvSpPr>
        <xdr:cNvPr id="27" name="TextBox 31"/>
        <xdr:cNvSpPr txBox="1">
          <a:spLocks noChangeArrowheads="1"/>
        </xdr:cNvSpPr>
      </xdr:nvSpPr>
      <xdr:spPr>
        <a:xfrm>
          <a:off x="647700" y="25050750"/>
          <a:ext cx="6905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20,400,000 ordinary shares of RM1.00 each, representing 51% equity interest in Permanis Sdn Bhd from Urban Fetch Sdn Bhd ("51% Permanis Acquisition"); 
</a:t>
          </a:r>
        </a:p>
      </xdr:txBody>
    </xdr:sp>
    <xdr:clientData/>
  </xdr:twoCellAnchor>
  <xdr:twoCellAnchor>
    <xdr:from>
      <xdr:col>2</xdr:col>
      <xdr:colOff>19050</xdr:colOff>
      <xdr:row>154</xdr:row>
      <xdr:rowOff>0</xdr:rowOff>
    </xdr:from>
    <xdr:to>
      <xdr:col>10</xdr:col>
      <xdr:colOff>628650</xdr:colOff>
      <xdr:row>154</xdr:row>
      <xdr:rowOff>0</xdr:rowOff>
    </xdr:to>
    <xdr:sp>
      <xdr:nvSpPr>
        <xdr:cNvPr id="28" name="TextBox 32"/>
        <xdr:cNvSpPr txBox="1">
          <a:spLocks noChangeArrowheads="1"/>
        </xdr:cNvSpPr>
      </xdr:nvSpPr>
      <xdr:spPr>
        <a:xfrm>
          <a:off x="657225" y="25050750"/>
          <a:ext cx="6905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300,000 ordinary shares of RM1.00 each, representing the entire equity interest in Pep Bottlers Sdn Bhd which holds 49% of Permanis Sdn Bhd from KFC Holdings (Malaysia) Bhd ("Pep Bottlers Acquisition").</a:t>
          </a:r>
        </a:p>
      </xdr:txBody>
    </xdr:sp>
    <xdr:clientData/>
  </xdr:twoCellAnchor>
  <xdr:twoCellAnchor>
    <xdr:from>
      <xdr:col>1</xdr:col>
      <xdr:colOff>9525</xdr:colOff>
      <xdr:row>154</xdr:row>
      <xdr:rowOff>0</xdr:rowOff>
    </xdr:from>
    <xdr:to>
      <xdr:col>11</xdr:col>
      <xdr:colOff>28575</xdr:colOff>
      <xdr:row>156</xdr:row>
      <xdr:rowOff>0</xdr:rowOff>
    </xdr:to>
    <xdr:sp>
      <xdr:nvSpPr>
        <xdr:cNvPr id="29" name="TextBox 33"/>
        <xdr:cNvSpPr txBox="1">
          <a:spLocks noChangeArrowheads="1"/>
        </xdr:cNvSpPr>
      </xdr:nvSpPr>
      <xdr:spPr>
        <a:xfrm>
          <a:off x="409575" y="25050750"/>
          <a:ext cx="7486650"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ended 30th June 2007 up to the date of this report. 
</a:t>
          </a:r>
        </a:p>
      </xdr:txBody>
    </xdr:sp>
    <xdr:clientData/>
  </xdr:twoCellAnchor>
  <xdr:twoCellAnchor>
    <xdr:from>
      <xdr:col>1</xdr:col>
      <xdr:colOff>9525</xdr:colOff>
      <xdr:row>217</xdr:row>
      <xdr:rowOff>0</xdr:rowOff>
    </xdr:from>
    <xdr:to>
      <xdr:col>10</xdr:col>
      <xdr:colOff>647700</xdr:colOff>
      <xdr:row>217</xdr:row>
      <xdr:rowOff>0</xdr:rowOff>
    </xdr:to>
    <xdr:sp>
      <xdr:nvSpPr>
        <xdr:cNvPr id="30" name="TextBox 34"/>
        <xdr:cNvSpPr txBox="1">
          <a:spLocks noChangeArrowheads="1"/>
        </xdr:cNvSpPr>
      </xdr:nvSpPr>
      <xdr:spPr>
        <a:xfrm>
          <a:off x="409575" y="35423475"/>
          <a:ext cx="7172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related party transactions undertaken during the quarter under review are as follows:-</a:t>
          </a:r>
        </a:p>
      </xdr:txBody>
    </xdr:sp>
    <xdr:clientData/>
  </xdr:twoCellAnchor>
  <xdr:twoCellAnchor>
    <xdr:from>
      <xdr:col>1</xdr:col>
      <xdr:colOff>9525</xdr:colOff>
      <xdr:row>186</xdr:row>
      <xdr:rowOff>0</xdr:rowOff>
    </xdr:from>
    <xdr:to>
      <xdr:col>10</xdr:col>
      <xdr:colOff>638175</xdr:colOff>
      <xdr:row>186</xdr:row>
      <xdr:rowOff>0</xdr:rowOff>
    </xdr:to>
    <xdr:sp>
      <xdr:nvSpPr>
        <xdr:cNvPr id="31" name="TextBox 35"/>
        <xdr:cNvSpPr txBox="1">
          <a:spLocks noChangeArrowheads="1"/>
        </xdr:cNvSpPr>
      </xdr:nvSpPr>
      <xdr:spPr>
        <a:xfrm>
          <a:off x="409575" y="30289500"/>
          <a:ext cx="71628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23</xdr:row>
      <xdr:rowOff>0</xdr:rowOff>
    </xdr:from>
    <xdr:to>
      <xdr:col>11</xdr:col>
      <xdr:colOff>0</xdr:colOff>
      <xdr:row>23</xdr:row>
      <xdr:rowOff>0</xdr:rowOff>
    </xdr:to>
    <xdr:sp>
      <xdr:nvSpPr>
        <xdr:cNvPr id="32" name="TextBox 36"/>
        <xdr:cNvSpPr txBox="1">
          <a:spLocks noChangeArrowheads="1"/>
        </xdr:cNvSpPr>
      </xdr:nvSpPr>
      <xdr:spPr>
        <a:xfrm>
          <a:off x="419100" y="3800475"/>
          <a:ext cx="7448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presentation adopted for the interim financial statements are consistent with those adopted for the annual financial statements for the year ended 30th June 2003 except for the adoption of the following new MASB standards:</a:t>
          </a:r>
        </a:p>
      </xdr:txBody>
    </xdr:sp>
    <xdr:clientData/>
  </xdr:twoCellAnchor>
  <xdr:twoCellAnchor>
    <xdr:from>
      <xdr:col>1</xdr:col>
      <xdr:colOff>28575</xdr:colOff>
      <xdr:row>23</xdr:row>
      <xdr:rowOff>0</xdr:rowOff>
    </xdr:from>
    <xdr:to>
      <xdr:col>10</xdr:col>
      <xdr:colOff>733425</xdr:colOff>
      <xdr:row>23</xdr:row>
      <xdr:rowOff>0</xdr:rowOff>
    </xdr:to>
    <xdr:sp>
      <xdr:nvSpPr>
        <xdr:cNvPr id="33" name="TextBox 37"/>
        <xdr:cNvSpPr txBox="1">
          <a:spLocks noChangeArrowheads="1"/>
        </xdr:cNvSpPr>
      </xdr:nvSpPr>
      <xdr:spPr>
        <a:xfrm>
          <a:off x="428625" y="3800475"/>
          <a:ext cx="7239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MASB Standard No. 28 has not given rise to any adjustments to the opening balances of accumulated loss of the Group of the prior and current year or changes in comparatives.</a:t>
          </a:r>
        </a:p>
      </xdr:txBody>
    </xdr:sp>
    <xdr:clientData/>
  </xdr:twoCellAnchor>
  <xdr:twoCellAnchor>
    <xdr:from>
      <xdr:col>1</xdr:col>
      <xdr:colOff>19050</xdr:colOff>
      <xdr:row>23</xdr:row>
      <xdr:rowOff>0</xdr:rowOff>
    </xdr:from>
    <xdr:to>
      <xdr:col>10</xdr:col>
      <xdr:colOff>695325</xdr:colOff>
      <xdr:row>23</xdr:row>
      <xdr:rowOff>0</xdr:rowOff>
    </xdr:to>
    <xdr:sp>
      <xdr:nvSpPr>
        <xdr:cNvPr id="34" name="TextBox 38"/>
        <xdr:cNvSpPr txBox="1">
          <a:spLocks noChangeArrowheads="1"/>
        </xdr:cNvSpPr>
      </xdr:nvSpPr>
      <xdr:spPr>
        <a:xfrm>
          <a:off x="419100" y="3800475"/>
          <a:ext cx="7210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expenses in the income statement for the current financial year.
</a:t>
          </a:r>
        </a:p>
      </xdr:txBody>
    </xdr:sp>
    <xdr:clientData/>
  </xdr:twoCellAnchor>
  <xdr:twoCellAnchor>
    <xdr:from>
      <xdr:col>1</xdr:col>
      <xdr:colOff>0</xdr:colOff>
      <xdr:row>23</xdr:row>
      <xdr:rowOff>0</xdr:rowOff>
    </xdr:from>
    <xdr:to>
      <xdr:col>11</xdr:col>
      <xdr:colOff>0</xdr:colOff>
      <xdr:row>23</xdr:row>
      <xdr:rowOff>0</xdr:rowOff>
    </xdr:to>
    <xdr:sp>
      <xdr:nvSpPr>
        <xdr:cNvPr id="35" name="TextBox 39"/>
        <xdr:cNvSpPr txBox="1">
          <a:spLocks noChangeArrowheads="1"/>
        </xdr:cNvSpPr>
      </xdr:nvSpPr>
      <xdr:spPr>
        <a:xfrm>
          <a:off x="400050" y="3800475"/>
          <a:ext cx="7467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 in the income statement for the current financial year.
</a:t>
          </a:r>
        </a:p>
      </xdr:txBody>
    </xdr:sp>
    <xdr:clientData/>
  </xdr:twoCellAnchor>
  <xdr:twoCellAnchor>
    <xdr:from>
      <xdr:col>0</xdr:col>
      <xdr:colOff>381000</xdr:colOff>
      <xdr:row>23</xdr:row>
      <xdr:rowOff>0</xdr:rowOff>
    </xdr:from>
    <xdr:to>
      <xdr:col>10</xdr:col>
      <xdr:colOff>733425</xdr:colOff>
      <xdr:row>23</xdr:row>
      <xdr:rowOff>0</xdr:rowOff>
    </xdr:to>
    <xdr:sp>
      <xdr:nvSpPr>
        <xdr:cNvPr id="36" name="TextBox 40"/>
        <xdr:cNvSpPr txBox="1">
          <a:spLocks noChangeArrowheads="1"/>
        </xdr:cNvSpPr>
      </xdr:nvSpPr>
      <xdr:spPr>
        <a:xfrm>
          <a:off x="381000" y="3800475"/>
          <a:ext cx="7286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the MASB Standard No. 29, the increase in the defined liability is recognised in full as an expenses in the income statement for the current financial year.</a:t>
          </a:r>
        </a:p>
      </xdr:txBody>
    </xdr:sp>
    <xdr:clientData/>
  </xdr:twoCellAnchor>
  <xdr:twoCellAnchor>
    <xdr:from>
      <xdr:col>2</xdr:col>
      <xdr:colOff>28575</xdr:colOff>
      <xdr:row>162</xdr:row>
      <xdr:rowOff>0</xdr:rowOff>
    </xdr:from>
    <xdr:to>
      <xdr:col>10</xdr:col>
      <xdr:colOff>714375</xdr:colOff>
      <xdr:row>162</xdr:row>
      <xdr:rowOff>0</xdr:rowOff>
    </xdr:to>
    <xdr:sp>
      <xdr:nvSpPr>
        <xdr:cNvPr id="37" name="TextBox 41"/>
        <xdr:cNvSpPr txBox="1">
          <a:spLocks noChangeArrowheads="1"/>
        </xdr:cNvSpPr>
      </xdr:nvSpPr>
      <xdr:spPr>
        <a:xfrm>
          <a:off x="666750" y="26346150"/>
          <a:ext cx="6981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the entire equity interest in C.I. Enterprise Sdn Bhd ("CIE Disposal"), the beneficial owner of 57,080,000 ordinary shares of RM1.00 each representing 28.79% equity interest in KFC Holdings (Malaysia) Bhd ("KFCH");</a:t>
          </a:r>
        </a:p>
      </xdr:txBody>
    </xdr:sp>
    <xdr:clientData/>
  </xdr:twoCellAnchor>
  <xdr:twoCellAnchor>
    <xdr:from>
      <xdr:col>2</xdr:col>
      <xdr:colOff>47625</xdr:colOff>
      <xdr:row>162</xdr:row>
      <xdr:rowOff>0</xdr:rowOff>
    </xdr:from>
    <xdr:to>
      <xdr:col>10</xdr:col>
      <xdr:colOff>714375</xdr:colOff>
      <xdr:row>162</xdr:row>
      <xdr:rowOff>0</xdr:rowOff>
    </xdr:to>
    <xdr:sp>
      <xdr:nvSpPr>
        <xdr:cNvPr id="38" name="TextBox 42"/>
        <xdr:cNvSpPr txBox="1">
          <a:spLocks noChangeArrowheads="1"/>
        </xdr:cNvSpPr>
      </xdr:nvSpPr>
      <xdr:spPr>
        <a:xfrm>
          <a:off x="685800" y="26346150"/>
          <a:ext cx="6962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51% equity interest in Permanis Sdn Bhd  comprising 20,400,000 ordinary shares of RM1.00 each ("51% Permanis Acquisition"); and</a:t>
          </a:r>
        </a:p>
      </xdr:txBody>
    </xdr:sp>
    <xdr:clientData/>
  </xdr:twoCellAnchor>
  <xdr:twoCellAnchor>
    <xdr:from>
      <xdr:col>2</xdr:col>
      <xdr:colOff>0</xdr:colOff>
      <xdr:row>162</xdr:row>
      <xdr:rowOff>0</xdr:rowOff>
    </xdr:from>
    <xdr:to>
      <xdr:col>10</xdr:col>
      <xdr:colOff>714375</xdr:colOff>
      <xdr:row>162</xdr:row>
      <xdr:rowOff>0</xdr:rowOff>
    </xdr:to>
    <xdr:sp>
      <xdr:nvSpPr>
        <xdr:cNvPr id="39" name="TextBox 43"/>
        <xdr:cNvSpPr txBox="1">
          <a:spLocks noChangeArrowheads="1"/>
        </xdr:cNvSpPr>
      </xdr:nvSpPr>
      <xdr:spPr>
        <a:xfrm>
          <a:off x="638175" y="26346150"/>
          <a:ext cx="7010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Pep Bottlers Sdn Bhd which holds the remaining 49% equity in Permanis Sdn Bhd ("Pep Bottlers Acquisition").</a:t>
          </a:r>
        </a:p>
      </xdr:txBody>
    </xdr:sp>
    <xdr:clientData/>
  </xdr:twoCellAnchor>
  <xdr:twoCellAnchor>
    <xdr:from>
      <xdr:col>1</xdr:col>
      <xdr:colOff>28575</xdr:colOff>
      <xdr:row>162</xdr:row>
      <xdr:rowOff>0</xdr:rowOff>
    </xdr:from>
    <xdr:to>
      <xdr:col>10</xdr:col>
      <xdr:colOff>695325</xdr:colOff>
      <xdr:row>162</xdr:row>
      <xdr:rowOff>0</xdr:rowOff>
    </xdr:to>
    <xdr:sp>
      <xdr:nvSpPr>
        <xdr:cNvPr id="40" name="TextBox 44"/>
        <xdr:cNvSpPr txBox="1">
          <a:spLocks noChangeArrowheads="1"/>
        </xdr:cNvSpPr>
      </xdr:nvSpPr>
      <xdr:spPr>
        <a:xfrm>
          <a:off x="428625" y="26346150"/>
          <a:ext cx="7200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a:t>
          </a:r>
        </a:p>
      </xdr:txBody>
    </xdr:sp>
    <xdr:clientData/>
  </xdr:twoCellAnchor>
  <xdr:twoCellAnchor>
    <xdr:from>
      <xdr:col>1</xdr:col>
      <xdr:colOff>19050</xdr:colOff>
      <xdr:row>217</xdr:row>
      <xdr:rowOff>0</xdr:rowOff>
    </xdr:from>
    <xdr:to>
      <xdr:col>10</xdr:col>
      <xdr:colOff>714375</xdr:colOff>
      <xdr:row>217</xdr:row>
      <xdr:rowOff>0</xdr:rowOff>
    </xdr:to>
    <xdr:sp>
      <xdr:nvSpPr>
        <xdr:cNvPr id="41" name="TextBox 46"/>
        <xdr:cNvSpPr txBox="1">
          <a:spLocks noChangeArrowheads="1"/>
        </xdr:cNvSpPr>
      </xdr:nvSpPr>
      <xdr:spPr>
        <a:xfrm>
          <a:off x="419100" y="35423475"/>
          <a:ext cx="7229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Recurrent Related Party Transactions for the period from 1st April 2004 to 30th November 2004 with Pizza Hut Restaurants Sdn Bhd had exceeded the shareholders' mandate obtained on 7th May 2004 by 1.11% or RM0.398 million of the Group's Net Tangible Assets of RM36.011 million.</a:t>
          </a:r>
        </a:p>
      </xdr:txBody>
    </xdr:sp>
    <xdr:clientData/>
  </xdr:twoCellAnchor>
  <xdr:twoCellAnchor>
    <xdr:from>
      <xdr:col>1</xdr:col>
      <xdr:colOff>0</xdr:colOff>
      <xdr:row>40</xdr:row>
      <xdr:rowOff>0</xdr:rowOff>
    </xdr:from>
    <xdr:to>
      <xdr:col>11</xdr:col>
      <xdr:colOff>19050</xdr:colOff>
      <xdr:row>41</xdr:row>
      <xdr:rowOff>47625</xdr:rowOff>
    </xdr:to>
    <xdr:sp>
      <xdr:nvSpPr>
        <xdr:cNvPr id="42" name="TextBox 48"/>
        <xdr:cNvSpPr txBox="1">
          <a:spLocks noChangeArrowheads="1"/>
        </xdr:cNvSpPr>
      </xdr:nvSpPr>
      <xdr:spPr>
        <a:xfrm>
          <a:off x="400050" y="6553200"/>
          <a:ext cx="7486650" cy="209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adoption of the above FRS does not have any significant financial impact on the Group except for the following :-</a:t>
          </a:r>
        </a:p>
      </xdr:txBody>
    </xdr:sp>
    <xdr:clientData/>
  </xdr:twoCellAnchor>
  <xdr:twoCellAnchor>
    <xdr:from>
      <xdr:col>2</xdr:col>
      <xdr:colOff>19050</xdr:colOff>
      <xdr:row>76</xdr:row>
      <xdr:rowOff>142875</xdr:rowOff>
    </xdr:from>
    <xdr:to>
      <xdr:col>10</xdr:col>
      <xdr:colOff>914400</xdr:colOff>
      <xdr:row>82</xdr:row>
      <xdr:rowOff>19050</xdr:rowOff>
    </xdr:to>
    <xdr:sp>
      <xdr:nvSpPr>
        <xdr:cNvPr id="43" name="TextBox 49"/>
        <xdr:cNvSpPr txBox="1">
          <a:spLocks noChangeArrowheads="1"/>
        </xdr:cNvSpPr>
      </xdr:nvSpPr>
      <xdr:spPr>
        <a:xfrm>
          <a:off x="657225" y="12525375"/>
          <a:ext cx="7191375" cy="847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the revised FRS 101 has affected the presentation of minority interest, and other disclosure. In the consolidated balance sheet, minority interest is now presented within total equity. In the income statement, minority interest is presented as an allocation of the net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a:t>
          </a:r>
        </a:p>
      </xdr:txBody>
    </xdr:sp>
    <xdr:clientData/>
  </xdr:twoCellAnchor>
  <xdr:twoCellAnchor>
    <xdr:from>
      <xdr:col>2</xdr:col>
      <xdr:colOff>47625</xdr:colOff>
      <xdr:row>90</xdr:row>
      <xdr:rowOff>0</xdr:rowOff>
    </xdr:from>
    <xdr:to>
      <xdr:col>11</xdr:col>
      <xdr:colOff>0</xdr:colOff>
      <xdr:row>90</xdr:row>
      <xdr:rowOff>0</xdr:rowOff>
    </xdr:to>
    <xdr:sp>
      <xdr:nvSpPr>
        <xdr:cNvPr id="44" name="TextBox 50"/>
        <xdr:cNvSpPr txBox="1">
          <a:spLocks noChangeArrowheads="1"/>
        </xdr:cNvSpPr>
      </xdr:nvSpPr>
      <xdr:spPr>
        <a:xfrm>
          <a:off x="685800" y="14649450"/>
          <a:ext cx="7181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period's presentation of the Group's financial statements is based on the revised requirements of FRS 101, with the comparatives restated to conform with the current period's presentation.</a:t>
          </a:r>
        </a:p>
      </xdr:txBody>
    </xdr:sp>
    <xdr:clientData/>
  </xdr:twoCellAnchor>
  <xdr:twoCellAnchor>
    <xdr:from>
      <xdr:col>2</xdr:col>
      <xdr:colOff>28575</xdr:colOff>
      <xdr:row>43</xdr:row>
      <xdr:rowOff>0</xdr:rowOff>
    </xdr:from>
    <xdr:to>
      <xdr:col>11</xdr:col>
      <xdr:colOff>28575</xdr:colOff>
      <xdr:row>49</xdr:row>
      <xdr:rowOff>28575</xdr:rowOff>
    </xdr:to>
    <xdr:sp>
      <xdr:nvSpPr>
        <xdr:cNvPr id="45" name="TextBox 51"/>
        <xdr:cNvSpPr txBox="1">
          <a:spLocks noChangeArrowheads="1"/>
        </xdr:cNvSpPr>
      </xdr:nvSpPr>
      <xdr:spPr>
        <a:xfrm>
          <a:off x="666750" y="7038975"/>
          <a:ext cx="7229475"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FRS 3 requires that, after reassessment, any excess of the acquirer's interest in the net fair value of the acquiree's identifiable assets, liabilities and contingent liabilities over the cost of the business combination should be recognised immediately in the profit and loss. FRS 3 prohibits the recognition of negative goodwill in the balance sheet. Previously, the Group had reflected the negative goodwill as reserve on consolidation. In accordance with the transitional provision of FRS 3, the Group has applied the new accounting policy prospectively from 1st July 2006. Therefore, the changes has had no impact on amount reported for 30th June 2006 or prior periods. </a:t>
          </a:r>
        </a:p>
      </xdr:txBody>
    </xdr:sp>
    <xdr:clientData/>
  </xdr:twoCellAnchor>
  <xdr:twoCellAnchor>
    <xdr:from>
      <xdr:col>2</xdr:col>
      <xdr:colOff>19050</xdr:colOff>
      <xdr:row>49</xdr:row>
      <xdr:rowOff>142875</xdr:rowOff>
    </xdr:from>
    <xdr:to>
      <xdr:col>11</xdr:col>
      <xdr:colOff>19050</xdr:colOff>
      <xdr:row>52</xdr:row>
      <xdr:rowOff>57150</xdr:rowOff>
    </xdr:to>
    <xdr:sp>
      <xdr:nvSpPr>
        <xdr:cNvPr id="46" name="TextBox 52"/>
        <xdr:cNvSpPr txBox="1">
          <a:spLocks noChangeArrowheads="1"/>
        </xdr:cNvSpPr>
      </xdr:nvSpPr>
      <xdr:spPr>
        <a:xfrm>
          <a:off x="657225" y="8153400"/>
          <a:ext cx="722947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carrying amount of reserve on consolidation as at 1st July 2006 has been derecognised with an adjustment of RM55.458 million made to opening accumulated loss at 1st July 2006.</a:t>
          </a:r>
        </a:p>
      </xdr:txBody>
    </xdr:sp>
    <xdr:clientData/>
  </xdr:twoCellAnchor>
  <xdr:twoCellAnchor>
    <xdr:from>
      <xdr:col>1</xdr:col>
      <xdr:colOff>0</xdr:colOff>
      <xdr:row>165</xdr:row>
      <xdr:rowOff>0</xdr:rowOff>
    </xdr:from>
    <xdr:to>
      <xdr:col>11</xdr:col>
      <xdr:colOff>0</xdr:colOff>
      <xdr:row>168</xdr:row>
      <xdr:rowOff>47625</xdr:rowOff>
    </xdr:to>
    <xdr:sp>
      <xdr:nvSpPr>
        <xdr:cNvPr id="47" name="TextBox 53"/>
        <xdr:cNvSpPr txBox="1">
          <a:spLocks noChangeArrowheads="1"/>
        </xdr:cNvSpPr>
      </xdr:nvSpPr>
      <xdr:spPr>
        <a:xfrm>
          <a:off x="400050" y="26831925"/>
          <a:ext cx="7467600" cy="533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disposal of CIQM and MP and the 9 parcels of freehold lands, the Group will discontinued its operation in the quarries business. The disposal of the subsidiaries are fully completed on 19th July 2007 while the disposal of the 9 parcels of freehold lands are currently pending completion due to certain conditions precedent as stated in the S&amp;P has not been duly fulfilled.</a:t>
          </a:r>
        </a:p>
      </xdr:txBody>
    </xdr:sp>
    <xdr:clientData/>
  </xdr:twoCellAnchor>
  <xdr:twoCellAnchor>
    <xdr:from>
      <xdr:col>2</xdr:col>
      <xdr:colOff>19050</xdr:colOff>
      <xdr:row>54</xdr:row>
      <xdr:rowOff>9525</xdr:rowOff>
    </xdr:from>
    <xdr:to>
      <xdr:col>11</xdr:col>
      <xdr:colOff>9525</xdr:colOff>
      <xdr:row>59</xdr:row>
      <xdr:rowOff>19050</xdr:rowOff>
    </xdr:to>
    <xdr:sp>
      <xdr:nvSpPr>
        <xdr:cNvPr id="48" name="TextBox 54"/>
        <xdr:cNvSpPr txBox="1">
          <a:spLocks noChangeArrowheads="1"/>
        </xdr:cNvSpPr>
      </xdr:nvSpPr>
      <xdr:spPr>
        <a:xfrm>
          <a:off x="657225" y="8829675"/>
          <a:ext cx="7219950" cy="819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previous financial year, non-current assets (or disposal groups) held for sale were neither classified as current assets nor liabilities. There were no differences in the measurement of non-current assets (or disposal groups) held for sale and those for continuing use. Upon the adoption of FRS 5, non-current assets (or disposal groups) held for sale are classified as current assets (and current liabilities, in the case of non-current liabilities included with disposal groups) and are stated at the lower of carrying amount and fair values less costs to sell. Following the reclassification as held for sale, non-current assets are not depreciated.</a:t>
          </a:r>
        </a:p>
      </xdr:txBody>
    </xdr:sp>
    <xdr:clientData/>
  </xdr:twoCellAnchor>
  <xdr:twoCellAnchor>
    <xdr:from>
      <xdr:col>2</xdr:col>
      <xdr:colOff>19050</xdr:colOff>
      <xdr:row>87</xdr:row>
      <xdr:rowOff>19050</xdr:rowOff>
    </xdr:from>
    <xdr:to>
      <xdr:col>10</xdr:col>
      <xdr:colOff>914400</xdr:colOff>
      <xdr:row>90</xdr:row>
      <xdr:rowOff>0</xdr:rowOff>
    </xdr:to>
    <xdr:sp>
      <xdr:nvSpPr>
        <xdr:cNvPr id="49" name="TextBox 55"/>
        <xdr:cNvSpPr txBox="1">
          <a:spLocks noChangeArrowheads="1"/>
        </xdr:cNvSpPr>
      </xdr:nvSpPr>
      <xdr:spPr>
        <a:xfrm>
          <a:off x="657225" y="14182725"/>
          <a:ext cx="7191375" cy="466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FRS 140, investment properties are stated at cost less accumulated depreciation and impairment losses, if any. The Group has applied FRS 140 in accordance with the transitional provisions and prior to 1st July 2006, investment properties of RM6.425 million was classified as part of property, plant and equipment.</a:t>
          </a:r>
        </a:p>
      </xdr:txBody>
    </xdr:sp>
    <xdr:clientData/>
  </xdr:twoCellAnchor>
  <xdr:twoCellAnchor>
    <xdr:from>
      <xdr:col>1</xdr:col>
      <xdr:colOff>28575</xdr:colOff>
      <xdr:row>158</xdr:row>
      <xdr:rowOff>9525</xdr:rowOff>
    </xdr:from>
    <xdr:to>
      <xdr:col>10</xdr:col>
      <xdr:colOff>923925</xdr:colOff>
      <xdr:row>160</xdr:row>
      <xdr:rowOff>47625</xdr:rowOff>
    </xdr:to>
    <xdr:sp>
      <xdr:nvSpPr>
        <xdr:cNvPr id="50" name="TextBox 56"/>
        <xdr:cNvSpPr txBox="1">
          <a:spLocks noChangeArrowheads="1"/>
        </xdr:cNvSpPr>
      </xdr:nvSpPr>
      <xdr:spPr>
        <a:xfrm>
          <a:off x="428625" y="25707975"/>
          <a:ext cx="7429500"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On 14th May 2007, the Company through its wholly-owned subsidiary, Permanis Sdn Bhd acquired the entire two (2) ordinary shares of RM1.00 each in Permanis Distrubutions Sdn Bhd for a total cash consideration of RM2.00.
</a:t>
          </a:r>
        </a:p>
      </xdr:txBody>
    </xdr:sp>
    <xdr:clientData/>
  </xdr:twoCellAnchor>
  <xdr:twoCellAnchor>
    <xdr:from>
      <xdr:col>2</xdr:col>
      <xdr:colOff>0</xdr:colOff>
      <xdr:row>61</xdr:row>
      <xdr:rowOff>0</xdr:rowOff>
    </xdr:from>
    <xdr:to>
      <xdr:col>11</xdr:col>
      <xdr:colOff>19050</xdr:colOff>
      <xdr:row>61</xdr:row>
      <xdr:rowOff>28575</xdr:rowOff>
    </xdr:to>
    <xdr:sp>
      <xdr:nvSpPr>
        <xdr:cNvPr id="51" name="TextBox 57"/>
        <xdr:cNvSpPr txBox="1">
          <a:spLocks noChangeArrowheads="1"/>
        </xdr:cNvSpPr>
      </xdr:nvSpPr>
      <xdr:spPr>
        <a:xfrm>
          <a:off x="638175" y="9953625"/>
          <a:ext cx="7248525" cy="28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11th June 2007, the Company announced its Proposed Divestment via its subsidiaries:</a:t>
          </a:r>
        </a:p>
      </xdr:txBody>
    </xdr:sp>
    <xdr:clientData/>
  </xdr:twoCellAnchor>
  <xdr:twoCellAnchor>
    <xdr:from>
      <xdr:col>2</xdr:col>
      <xdr:colOff>38100</xdr:colOff>
      <xdr:row>71</xdr:row>
      <xdr:rowOff>19050</xdr:rowOff>
    </xdr:from>
    <xdr:to>
      <xdr:col>11</xdr:col>
      <xdr:colOff>19050</xdr:colOff>
      <xdr:row>75</xdr:row>
      <xdr:rowOff>47625</xdr:rowOff>
    </xdr:to>
    <xdr:sp>
      <xdr:nvSpPr>
        <xdr:cNvPr id="52" name="TextBox 58"/>
        <xdr:cNvSpPr txBox="1">
          <a:spLocks noChangeArrowheads="1"/>
        </xdr:cNvSpPr>
      </xdr:nvSpPr>
      <xdr:spPr>
        <a:xfrm>
          <a:off x="676275" y="11591925"/>
          <a:ext cx="7210425" cy="676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has adopted FRS 5 and classified the 9 parcels of freehold lands as non-current assets held for sale. The items related to the Proposed Divestment have been separately disclosed from continuing operation in the income statement, balance sheet, cash flows statement and disclosure notes. The comparative figures for the income statement, cash flow statement and certain disclosures notes have been restated accordingly. </a:t>
          </a:r>
        </a:p>
      </xdr:txBody>
    </xdr:sp>
    <xdr:clientData/>
  </xdr:twoCellAnchor>
  <xdr:twoCellAnchor>
    <xdr:from>
      <xdr:col>3</xdr:col>
      <xdr:colOff>9525</xdr:colOff>
      <xdr:row>61</xdr:row>
      <xdr:rowOff>9525</xdr:rowOff>
    </xdr:from>
    <xdr:to>
      <xdr:col>10</xdr:col>
      <xdr:colOff>923925</xdr:colOff>
      <xdr:row>66</xdr:row>
      <xdr:rowOff>19050</xdr:rowOff>
    </xdr:to>
    <xdr:sp>
      <xdr:nvSpPr>
        <xdr:cNvPr id="53" name="TextBox 59"/>
        <xdr:cNvSpPr txBox="1">
          <a:spLocks noChangeArrowheads="1"/>
        </xdr:cNvSpPr>
      </xdr:nvSpPr>
      <xdr:spPr>
        <a:xfrm>
          <a:off x="933450" y="9963150"/>
          <a:ext cx="6924675" cy="819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Sdn Bhd ("CIQ"), a wholly-owned subsidiary of C.I. Building Industries Sdn Bhd, which in turn is a wholly-owned subsidiary of the Company, entered into a Share Sale Agreement ("SSA") and Sale and Purchase Agreement ("S&amp;P") with Batu Tiga Quarry Sdn Bhd ("BTQ") for the disposals of the entire 873,834 ordinary shares of RM1.00 each in the capital of C.I. Quarrying &amp; marketing Sdn Bhd ("CIQM") and nine (9) parcels of freehold lands situated at Mukim Ulu Semenyih, Daerah Ulu Langat; and</a:t>
          </a:r>
        </a:p>
      </xdr:txBody>
    </xdr:sp>
    <xdr:clientData/>
  </xdr:twoCellAnchor>
  <xdr:twoCellAnchor>
    <xdr:from>
      <xdr:col>3</xdr:col>
      <xdr:colOff>9525</xdr:colOff>
      <xdr:row>66</xdr:row>
      <xdr:rowOff>0</xdr:rowOff>
    </xdr:from>
    <xdr:to>
      <xdr:col>10</xdr:col>
      <xdr:colOff>876300</xdr:colOff>
      <xdr:row>68</xdr:row>
      <xdr:rowOff>0</xdr:rowOff>
    </xdr:to>
    <xdr:sp>
      <xdr:nvSpPr>
        <xdr:cNvPr id="54" name="TextBox 60"/>
        <xdr:cNvSpPr txBox="1">
          <a:spLocks noChangeArrowheads="1"/>
        </xdr:cNvSpPr>
      </xdr:nvSpPr>
      <xdr:spPr>
        <a:xfrm>
          <a:off x="933450" y="10763250"/>
          <a:ext cx="6877050"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Capital Aim Sdn Bhd, a wholly-owned subsidiary of CIQ, has on the same day entered into a SSA with BTQ for the disposal of the entire 75,100 ordinary shares of RM1.00 each in the capital of Mutual Prospect Sdn Bhd ("MP"),</a:t>
          </a:r>
        </a:p>
      </xdr:txBody>
    </xdr:sp>
    <xdr:clientData/>
  </xdr:twoCellAnchor>
  <xdr:twoCellAnchor>
    <xdr:from>
      <xdr:col>2</xdr:col>
      <xdr:colOff>0</xdr:colOff>
      <xdr:row>162</xdr:row>
      <xdr:rowOff>0</xdr:rowOff>
    </xdr:from>
    <xdr:to>
      <xdr:col>10</xdr:col>
      <xdr:colOff>914400</xdr:colOff>
      <xdr:row>162</xdr:row>
      <xdr:rowOff>0</xdr:rowOff>
    </xdr:to>
    <xdr:sp>
      <xdr:nvSpPr>
        <xdr:cNvPr id="55" name="TextBox 61"/>
        <xdr:cNvSpPr txBox="1">
          <a:spLocks noChangeArrowheads="1"/>
        </xdr:cNvSpPr>
      </xdr:nvSpPr>
      <xdr:spPr>
        <a:xfrm>
          <a:off x="638175" y="26346150"/>
          <a:ext cx="7210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Sdn Bhd ("CIQ"), a wholly-owned subsidiary of C.I. Building Industries Sdn Bhd, which in turn is a wholly-owned subsidiary of the Company, entered into a Share Sale Agreement ("SSA") and Sale and Purchase Agreement ("S&amp;P") with Batu Tiga Quarry Sdn Bhd ("BTQ") for the disposals of the entire 873,834 ordinary shares of RM1.00 each in the capital of C.I. Quarrying &amp; marketing Sdn Bhd ("CIQM") and nine (9) parcels of freehold lands situated at Mukim Ulu Semenyih, Daerah Ulu langat; and</a:t>
          </a:r>
        </a:p>
      </xdr:txBody>
    </xdr:sp>
    <xdr:clientData/>
  </xdr:twoCellAnchor>
  <xdr:twoCellAnchor>
    <xdr:from>
      <xdr:col>2</xdr:col>
      <xdr:colOff>28575</xdr:colOff>
      <xdr:row>162</xdr:row>
      <xdr:rowOff>0</xdr:rowOff>
    </xdr:from>
    <xdr:to>
      <xdr:col>10</xdr:col>
      <xdr:colOff>923925</xdr:colOff>
      <xdr:row>162</xdr:row>
      <xdr:rowOff>0</xdr:rowOff>
    </xdr:to>
    <xdr:sp>
      <xdr:nvSpPr>
        <xdr:cNvPr id="56" name="TextBox 62"/>
        <xdr:cNvSpPr txBox="1">
          <a:spLocks noChangeArrowheads="1"/>
        </xdr:cNvSpPr>
      </xdr:nvSpPr>
      <xdr:spPr>
        <a:xfrm>
          <a:off x="666750" y="26346150"/>
          <a:ext cx="7191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Capital Aim Sdn Bhd, a wholly-owned subsidiary of CIQ, has on the same day entered into a SSA with BTQ for the disposal of the entire 75,100 ordinary shares of RM1.00 each in the capital of Mutual Prospect Sdn Bhd ("MP"),</a:t>
          </a:r>
        </a:p>
      </xdr:txBody>
    </xdr:sp>
    <xdr:clientData/>
  </xdr:twoCellAnchor>
  <xdr:twoCellAnchor>
    <xdr:from>
      <xdr:col>2</xdr:col>
      <xdr:colOff>28575</xdr:colOff>
      <xdr:row>83</xdr:row>
      <xdr:rowOff>9525</xdr:rowOff>
    </xdr:from>
    <xdr:to>
      <xdr:col>10</xdr:col>
      <xdr:colOff>923925</xdr:colOff>
      <xdr:row>85</xdr:row>
      <xdr:rowOff>47625</xdr:rowOff>
    </xdr:to>
    <xdr:sp>
      <xdr:nvSpPr>
        <xdr:cNvPr id="57" name="TextBox 63"/>
        <xdr:cNvSpPr txBox="1">
          <a:spLocks noChangeArrowheads="1"/>
        </xdr:cNvSpPr>
      </xdr:nvSpPr>
      <xdr:spPr>
        <a:xfrm>
          <a:off x="666750" y="13525500"/>
          <a:ext cx="71913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period's presentation of the Group's financial statements is based on the revised requirements of FRS 101, with the comparatives restated to conform with the current period's presentation.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85</xdr:row>
      <xdr:rowOff>0</xdr:rowOff>
    </xdr:from>
    <xdr:to>
      <xdr:col>9</xdr:col>
      <xdr:colOff>838200</xdr:colOff>
      <xdr:row>87</xdr:row>
      <xdr:rowOff>0</xdr:rowOff>
    </xdr:to>
    <xdr:sp>
      <xdr:nvSpPr>
        <xdr:cNvPr id="1" name="TextBox 1"/>
        <xdr:cNvSpPr txBox="1">
          <a:spLocks noChangeArrowheads="1"/>
        </xdr:cNvSpPr>
      </xdr:nvSpPr>
      <xdr:spPr>
        <a:xfrm>
          <a:off x="685800" y="13887450"/>
          <a:ext cx="6076950" cy="3238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total of 57,377,835 detachable warrants were issued on 24th June 2004 in conjunction with the Rights Issue.</a:t>
          </a:r>
        </a:p>
      </xdr:txBody>
    </xdr:sp>
    <xdr:clientData/>
  </xdr:twoCellAnchor>
  <xdr:twoCellAnchor>
    <xdr:from>
      <xdr:col>1</xdr:col>
      <xdr:colOff>19050</xdr:colOff>
      <xdr:row>146</xdr:row>
      <xdr:rowOff>0</xdr:rowOff>
    </xdr:from>
    <xdr:to>
      <xdr:col>10</xdr:col>
      <xdr:colOff>0</xdr:colOff>
      <xdr:row>146</xdr:row>
      <xdr:rowOff>0</xdr:rowOff>
    </xdr:to>
    <xdr:sp>
      <xdr:nvSpPr>
        <xdr:cNvPr id="2" name="TextBox 2"/>
        <xdr:cNvSpPr txBox="1">
          <a:spLocks noChangeArrowheads="1"/>
        </xdr:cNvSpPr>
      </xdr:nvSpPr>
      <xdr:spPr>
        <a:xfrm>
          <a:off x="361950" y="23764875"/>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recommends a first and final dividend of 0.7% less income tax (preceding year: 0.7%, less income tax) </a:t>
          </a:r>
        </a:p>
      </xdr:txBody>
    </xdr:sp>
    <xdr:clientData/>
  </xdr:twoCellAnchor>
  <xdr:twoCellAnchor>
    <xdr:from>
      <xdr:col>2</xdr:col>
      <xdr:colOff>28575</xdr:colOff>
      <xdr:row>150</xdr:row>
      <xdr:rowOff>0</xdr:rowOff>
    </xdr:from>
    <xdr:to>
      <xdr:col>10</xdr:col>
      <xdr:colOff>0</xdr:colOff>
      <xdr:row>150</xdr:row>
      <xdr:rowOff>0</xdr:rowOff>
    </xdr:to>
    <xdr:sp>
      <xdr:nvSpPr>
        <xdr:cNvPr id="3" name="TextBox 3"/>
        <xdr:cNvSpPr txBox="1">
          <a:spLocks noChangeArrowheads="1"/>
        </xdr:cNvSpPr>
      </xdr:nvSpPr>
      <xdr:spPr>
        <a:xfrm>
          <a:off x="666750" y="24412575"/>
          <a:ext cx="6124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ro shareholders by weighted average number of ordinary shares in issue during the current reporting quarter and financial year-to-date.</a:t>
          </a:r>
        </a:p>
      </xdr:txBody>
    </xdr:sp>
    <xdr:clientData/>
  </xdr:twoCellAnchor>
  <xdr:twoCellAnchor>
    <xdr:from>
      <xdr:col>2</xdr:col>
      <xdr:colOff>47625</xdr:colOff>
      <xdr:row>69</xdr:row>
      <xdr:rowOff>0</xdr:rowOff>
    </xdr:from>
    <xdr:to>
      <xdr:col>9</xdr:col>
      <xdr:colOff>581025</xdr:colOff>
      <xdr:row>69</xdr:row>
      <xdr:rowOff>0</xdr:rowOff>
    </xdr:to>
    <xdr:sp>
      <xdr:nvSpPr>
        <xdr:cNvPr id="4" name="TextBox 4"/>
        <xdr:cNvSpPr txBox="1">
          <a:spLocks noChangeArrowheads="1"/>
        </xdr:cNvSpPr>
      </xdr:nvSpPr>
      <xdr:spPr>
        <a:xfrm>
          <a:off x="685800" y="11277600"/>
          <a:ext cx="5819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quarter under review except as stated in Note (b) below.
</a:t>
          </a:r>
        </a:p>
      </xdr:txBody>
    </xdr:sp>
    <xdr:clientData/>
  </xdr:twoCellAnchor>
  <xdr:twoCellAnchor>
    <xdr:from>
      <xdr:col>1</xdr:col>
      <xdr:colOff>28575</xdr:colOff>
      <xdr:row>7</xdr:row>
      <xdr:rowOff>152400</xdr:rowOff>
    </xdr:from>
    <xdr:to>
      <xdr:col>10</xdr:col>
      <xdr:colOff>0</xdr:colOff>
      <xdr:row>17</xdr:row>
      <xdr:rowOff>0</xdr:rowOff>
    </xdr:to>
    <xdr:sp>
      <xdr:nvSpPr>
        <xdr:cNvPr id="5" name="TextBox 5"/>
        <xdr:cNvSpPr txBox="1">
          <a:spLocks noChangeArrowheads="1"/>
        </xdr:cNvSpPr>
      </xdr:nvSpPr>
      <xdr:spPr>
        <a:xfrm>
          <a:off x="371475" y="1352550"/>
          <a:ext cx="6419850" cy="1466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revenue for the current quarter recorded an increase of  24% over the preceding year corresponding period attributable mainly through aggressive campaign from the beverages division.
Under the Continuing Operations, the Group reported a profit before tax of RM8.1 million compared to a profit before tax of RM4.99 million in the preceding year corresponding period. The increase in profit before tax was partly attributable to the writeback of stock loss which has already been fully provided in 2005. The said writeback arise from the settlement payment of a legal case amounting to RM8.0 million from a subsidiary's former third party logistic provider. In addition to the quarter under review, there was also a write off of the discontinued trade mark amounting to RM4.88 million.</a:t>
          </a:r>
        </a:p>
      </xdr:txBody>
    </xdr:sp>
    <xdr:clientData/>
  </xdr:twoCellAnchor>
  <xdr:twoCellAnchor>
    <xdr:from>
      <xdr:col>1</xdr:col>
      <xdr:colOff>28575</xdr:colOff>
      <xdr:row>30</xdr:row>
      <xdr:rowOff>0</xdr:rowOff>
    </xdr:from>
    <xdr:to>
      <xdr:col>9</xdr:col>
      <xdr:colOff>695325</xdr:colOff>
      <xdr:row>30</xdr:row>
      <xdr:rowOff>0</xdr:rowOff>
    </xdr:to>
    <xdr:sp>
      <xdr:nvSpPr>
        <xdr:cNvPr id="6" name="TextBox 6"/>
        <xdr:cNvSpPr txBox="1">
          <a:spLocks noChangeArrowheads="1"/>
        </xdr:cNvSpPr>
      </xdr:nvSpPr>
      <xdr:spPr>
        <a:xfrm>
          <a:off x="371475" y="4924425"/>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RM2.45 million represents a decrease of 25% over the preceding quarter's profit before tax of RM3.28 million were mainly due to sharp price increases in raw material for the current quarter.
</a:t>
          </a:r>
        </a:p>
      </xdr:txBody>
    </xdr:sp>
    <xdr:clientData/>
  </xdr:twoCellAnchor>
  <xdr:twoCellAnchor>
    <xdr:from>
      <xdr:col>1</xdr:col>
      <xdr:colOff>38100</xdr:colOff>
      <xdr:row>64</xdr:row>
      <xdr:rowOff>0</xdr:rowOff>
    </xdr:from>
    <xdr:to>
      <xdr:col>9</xdr:col>
      <xdr:colOff>276225</xdr:colOff>
      <xdr:row>64</xdr:row>
      <xdr:rowOff>38100</xdr:rowOff>
    </xdr:to>
    <xdr:sp>
      <xdr:nvSpPr>
        <xdr:cNvPr id="7" name="TextBox 7"/>
        <xdr:cNvSpPr txBox="1">
          <a:spLocks noChangeArrowheads="1"/>
        </xdr:cNvSpPr>
      </xdr:nvSpPr>
      <xdr:spPr>
        <a:xfrm>
          <a:off x="381000" y="10467975"/>
          <a:ext cx="5819775" cy="38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2</xdr:col>
      <xdr:colOff>38100</xdr:colOff>
      <xdr:row>65</xdr:row>
      <xdr:rowOff>0</xdr:rowOff>
    </xdr:from>
    <xdr:to>
      <xdr:col>10</xdr:col>
      <xdr:colOff>0</xdr:colOff>
      <xdr:row>65</xdr:row>
      <xdr:rowOff>0</xdr:rowOff>
    </xdr:to>
    <xdr:sp>
      <xdr:nvSpPr>
        <xdr:cNvPr id="8" name="TextBox 8"/>
        <xdr:cNvSpPr txBox="1">
          <a:spLocks noChangeArrowheads="1"/>
        </xdr:cNvSpPr>
      </xdr:nvSpPr>
      <xdr:spPr>
        <a:xfrm>
          <a:off x="676275" y="10629900"/>
          <a:ext cx="61150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116</xdr:row>
      <xdr:rowOff>0</xdr:rowOff>
    </xdr:from>
    <xdr:to>
      <xdr:col>10</xdr:col>
      <xdr:colOff>0</xdr:colOff>
      <xdr:row>116</xdr:row>
      <xdr:rowOff>0</xdr:rowOff>
    </xdr:to>
    <xdr:sp>
      <xdr:nvSpPr>
        <xdr:cNvPr id="9" name="TextBox 9"/>
        <xdr:cNvSpPr txBox="1">
          <a:spLocks noChangeArrowheads="1"/>
        </xdr:cNvSpPr>
      </xdr:nvSpPr>
      <xdr:spPr>
        <a:xfrm>
          <a:off x="361950" y="18907125"/>
          <a:ext cx="64293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72</xdr:row>
      <xdr:rowOff>0</xdr:rowOff>
    </xdr:from>
    <xdr:to>
      <xdr:col>9</xdr:col>
      <xdr:colOff>590550</xdr:colOff>
      <xdr:row>72</xdr:row>
      <xdr:rowOff>0</xdr:rowOff>
    </xdr:to>
    <xdr:sp>
      <xdr:nvSpPr>
        <xdr:cNvPr id="10" name="TextBox 10"/>
        <xdr:cNvSpPr txBox="1">
          <a:spLocks noChangeArrowheads="1"/>
        </xdr:cNvSpPr>
      </xdr:nvSpPr>
      <xdr:spPr>
        <a:xfrm>
          <a:off x="371475" y="11763375"/>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0</xdr:colOff>
      <xdr:row>40</xdr:row>
      <xdr:rowOff>0</xdr:rowOff>
    </xdr:from>
    <xdr:to>
      <xdr:col>10</xdr:col>
      <xdr:colOff>0</xdr:colOff>
      <xdr:row>40</xdr:row>
      <xdr:rowOff>0</xdr:rowOff>
    </xdr:to>
    <xdr:sp>
      <xdr:nvSpPr>
        <xdr:cNvPr id="11" name="TextBox 11"/>
        <xdr:cNvSpPr txBox="1">
          <a:spLocks noChangeArrowheads="1"/>
        </xdr:cNvSpPr>
      </xdr:nvSpPr>
      <xdr:spPr>
        <a:xfrm>
          <a:off x="342900" y="6543675"/>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endeavor to further reduce operating costs to ensure its existing products remain attractive in the current market environment.
</a:t>
          </a:r>
        </a:p>
      </xdr:txBody>
    </xdr:sp>
    <xdr:clientData/>
  </xdr:twoCellAnchor>
  <xdr:twoCellAnchor>
    <xdr:from>
      <xdr:col>2</xdr:col>
      <xdr:colOff>19050</xdr:colOff>
      <xdr:row>72</xdr:row>
      <xdr:rowOff>0</xdr:rowOff>
    </xdr:from>
    <xdr:to>
      <xdr:col>10</xdr:col>
      <xdr:colOff>0</xdr:colOff>
      <xdr:row>72</xdr:row>
      <xdr:rowOff>0</xdr:rowOff>
    </xdr:to>
    <xdr:sp>
      <xdr:nvSpPr>
        <xdr:cNvPr id="12" name="TextBox 12"/>
        <xdr:cNvSpPr txBox="1">
          <a:spLocks noChangeArrowheads="1"/>
        </xdr:cNvSpPr>
      </xdr:nvSpPr>
      <xdr:spPr>
        <a:xfrm>
          <a:off x="657225" y="11763375"/>
          <a:ext cx="61341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72</xdr:row>
      <xdr:rowOff>0</xdr:rowOff>
    </xdr:from>
    <xdr:to>
      <xdr:col>10</xdr:col>
      <xdr:colOff>0</xdr:colOff>
      <xdr:row>72</xdr:row>
      <xdr:rowOff>0</xdr:rowOff>
    </xdr:to>
    <xdr:sp>
      <xdr:nvSpPr>
        <xdr:cNvPr id="13" name="TextBox 13"/>
        <xdr:cNvSpPr txBox="1">
          <a:spLocks noChangeArrowheads="1"/>
        </xdr:cNvSpPr>
      </xdr:nvSpPr>
      <xdr:spPr>
        <a:xfrm>
          <a:off x="361950" y="11763375"/>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announced that it proposed to participate in a reorganisation scheme which involves the Company, Ayamas Food Corporation Berhad and KFC Holdings (Malaysia) Berhad ("KFC") in various proposals to reorganise the group structure and strengthen the respective companies' financial conditions ("Proposed Reorganisation Scheme").
To facilitate the Proposed Reorganisation Scheme, the Company proposed the following:-
</a:t>
          </a:r>
        </a:p>
      </xdr:txBody>
    </xdr:sp>
    <xdr:clientData/>
  </xdr:twoCellAnchor>
  <xdr:twoCellAnchor>
    <xdr:from>
      <xdr:col>2</xdr:col>
      <xdr:colOff>19050</xdr:colOff>
      <xdr:row>72</xdr:row>
      <xdr:rowOff>0</xdr:rowOff>
    </xdr:from>
    <xdr:to>
      <xdr:col>10</xdr:col>
      <xdr:colOff>0</xdr:colOff>
      <xdr:row>72</xdr:row>
      <xdr:rowOff>0</xdr:rowOff>
    </xdr:to>
    <xdr:sp>
      <xdr:nvSpPr>
        <xdr:cNvPr id="14" name="TextBox 14"/>
        <xdr:cNvSpPr txBox="1">
          <a:spLocks noChangeArrowheads="1"/>
        </xdr:cNvSpPr>
      </xdr:nvSpPr>
      <xdr:spPr>
        <a:xfrm>
          <a:off x="657225" y="11763375"/>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Disposal of the entire equity interest in C.I. Enterprise Sdn Bhd, a wholly-owned subsidiary of the Company, comprising 300,000 ordinary shares of RM1.00 each to QSR Brands Sdn Bhd (formerly known as Good Platform Sdn Bhd) for  a cash consideration of RM1.00 and the assumption of the corporate guarantee of RM198 million given by the Company to Alliance Bank Malaysia Berhad ("Proposed CIE Disposal");</a:t>
          </a:r>
        </a:p>
      </xdr:txBody>
    </xdr:sp>
    <xdr:clientData/>
  </xdr:twoCellAnchor>
  <xdr:twoCellAnchor>
    <xdr:from>
      <xdr:col>2</xdr:col>
      <xdr:colOff>28575</xdr:colOff>
      <xdr:row>72</xdr:row>
      <xdr:rowOff>0</xdr:rowOff>
    </xdr:from>
    <xdr:to>
      <xdr:col>9</xdr:col>
      <xdr:colOff>666750</xdr:colOff>
      <xdr:row>72</xdr:row>
      <xdr:rowOff>0</xdr:rowOff>
    </xdr:to>
    <xdr:sp>
      <xdr:nvSpPr>
        <xdr:cNvPr id="15" name="TextBox 15"/>
        <xdr:cNvSpPr txBox="1">
          <a:spLocks noChangeArrowheads="1"/>
        </xdr:cNvSpPr>
      </xdr:nvSpPr>
      <xdr:spPr>
        <a:xfrm>
          <a:off x="666750" y="11763375"/>
          <a:ext cx="5924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Renounceable Rights Issue of 57,377,835 new ordinary shares of RM1.00 each together with 57,377,835 free new detachable warrants on the basis of one (1) Rights Share held and one (1) Warrant for every One (1) existing ordinary share of RM1.00 each held at a proposed issue price of RM1.00 per Rights Share ("Proposed Rights Issue");</a:t>
          </a:r>
        </a:p>
      </xdr:txBody>
    </xdr:sp>
    <xdr:clientData/>
  </xdr:twoCellAnchor>
  <xdr:twoCellAnchor>
    <xdr:from>
      <xdr:col>2</xdr:col>
      <xdr:colOff>0</xdr:colOff>
      <xdr:row>72</xdr:row>
      <xdr:rowOff>0</xdr:rowOff>
    </xdr:from>
    <xdr:to>
      <xdr:col>9</xdr:col>
      <xdr:colOff>666750</xdr:colOff>
      <xdr:row>72</xdr:row>
      <xdr:rowOff>0</xdr:rowOff>
    </xdr:to>
    <xdr:sp>
      <xdr:nvSpPr>
        <xdr:cNvPr id="16" name="TextBox 16"/>
        <xdr:cNvSpPr txBox="1">
          <a:spLocks noChangeArrowheads="1"/>
        </xdr:cNvSpPr>
      </xdr:nvSpPr>
      <xdr:spPr>
        <a:xfrm>
          <a:off x="638175" y="11763375"/>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51% equity interest in Permanis Sdn Bhd comprising 20,400,000 ordinary shares of RM1.00 each, from Urban Fetch Sdn Bhd for a cash consideration of RM2.3 million and the assumption of liabilities amounting to RM34.42 million ("Proposed 51% Permanis Acquisition");</a:t>
          </a:r>
        </a:p>
      </xdr:txBody>
    </xdr:sp>
    <xdr:clientData/>
  </xdr:twoCellAnchor>
  <xdr:twoCellAnchor>
    <xdr:from>
      <xdr:col>2</xdr:col>
      <xdr:colOff>28575</xdr:colOff>
      <xdr:row>72</xdr:row>
      <xdr:rowOff>0</xdr:rowOff>
    </xdr:from>
    <xdr:to>
      <xdr:col>9</xdr:col>
      <xdr:colOff>676275</xdr:colOff>
      <xdr:row>72</xdr:row>
      <xdr:rowOff>0</xdr:rowOff>
    </xdr:to>
    <xdr:sp>
      <xdr:nvSpPr>
        <xdr:cNvPr id="17" name="TextBox 17"/>
        <xdr:cNvSpPr txBox="1">
          <a:spLocks noChangeArrowheads="1"/>
        </xdr:cNvSpPr>
      </xdr:nvSpPr>
      <xdr:spPr>
        <a:xfrm>
          <a:off x="666750" y="1176337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the entire interest in Pep Bottlers Sdn Bhd, comprising 300,000 ordinary shares of RM1.00 each, from KFC for a cash consideration of RM35.28 million ("Proposed Pep Bottlers Acquisition"); and</a:t>
          </a:r>
        </a:p>
      </xdr:txBody>
    </xdr:sp>
    <xdr:clientData/>
  </xdr:twoCellAnchor>
  <xdr:twoCellAnchor>
    <xdr:from>
      <xdr:col>2</xdr:col>
      <xdr:colOff>19050</xdr:colOff>
      <xdr:row>72</xdr:row>
      <xdr:rowOff>0</xdr:rowOff>
    </xdr:from>
    <xdr:to>
      <xdr:col>10</xdr:col>
      <xdr:colOff>0</xdr:colOff>
      <xdr:row>72</xdr:row>
      <xdr:rowOff>0</xdr:rowOff>
    </xdr:to>
    <xdr:sp>
      <xdr:nvSpPr>
        <xdr:cNvPr id="18" name="TextBox 18"/>
        <xdr:cNvSpPr txBox="1">
          <a:spLocks noChangeArrowheads="1"/>
        </xdr:cNvSpPr>
      </xdr:nvSpPr>
      <xdr:spPr>
        <a:xfrm>
          <a:off x="657225" y="11763375"/>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the submission to the Securities Commission for the Proposals is expected to be made within six (6) months from the date of the announcement.</a:t>
          </a:r>
        </a:p>
      </xdr:txBody>
    </xdr:sp>
    <xdr:clientData/>
  </xdr:twoCellAnchor>
  <xdr:twoCellAnchor>
    <xdr:from>
      <xdr:col>1</xdr:col>
      <xdr:colOff>9525</xdr:colOff>
      <xdr:row>72</xdr:row>
      <xdr:rowOff>0</xdr:rowOff>
    </xdr:from>
    <xdr:to>
      <xdr:col>10</xdr:col>
      <xdr:colOff>0</xdr:colOff>
      <xdr:row>72</xdr:row>
      <xdr:rowOff>0</xdr:rowOff>
    </xdr:to>
    <xdr:sp>
      <xdr:nvSpPr>
        <xdr:cNvPr id="19" name="TextBox 19"/>
        <xdr:cNvSpPr txBox="1">
          <a:spLocks noChangeArrowheads="1"/>
        </xdr:cNvSpPr>
      </xdr:nvSpPr>
      <xdr:spPr>
        <a:xfrm>
          <a:off x="352425" y="11763375"/>
          <a:ext cx="6438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2</xdr:col>
      <xdr:colOff>9525</xdr:colOff>
      <xdr:row>72</xdr:row>
      <xdr:rowOff>0</xdr:rowOff>
    </xdr:from>
    <xdr:to>
      <xdr:col>10</xdr:col>
      <xdr:colOff>0</xdr:colOff>
      <xdr:row>72</xdr:row>
      <xdr:rowOff>0</xdr:rowOff>
    </xdr:to>
    <xdr:sp>
      <xdr:nvSpPr>
        <xdr:cNvPr id="20" name="TextBox 20"/>
        <xdr:cNvSpPr txBox="1">
          <a:spLocks noChangeArrowheads="1"/>
        </xdr:cNvSpPr>
      </xdr:nvSpPr>
      <xdr:spPr>
        <a:xfrm>
          <a:off x="647700" y="11763375"/>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Proposed Rights Issue and Proposed Acquisitions are collectively referred to as the "Proposals".</a:t>
          </a:r>
        </a:p>
      </xdr:txBody>
    </xdr:sp>
    <xdr:clientData/>
  </xdr:twoCellAnchor>
  <xdr:twoCellAnchor>
    <xdr:from>
      <xdr:col>2</xdr:col>
      <xdr:colOff>19050</xdr:colOff>
      <xdr:row>72</xdr:row>
      <xdr:rowOff>0</xdr:rowOff>
    </xdr:from>
    <xdr:to>
      <xdr:col>9</xdr:col>
      <xdr:colOff>600075</xdr:colOff>
      <xdr:row>72</xdr:row>
      <xdr:rowOff>0</xdr:rowOff>
    </xdr:to>
    <xdr:sp>
      <xdr:nvSpPr>
        <xdr:cNvPr id="21" name="TextBox 21"/>
        <xdr:cNvSpPr txBox="1">
          <a:spLocks noChangeArrowheads="1"/>
        </xdr:cNvSpPr>
      </xdr:nvSpPr>
      <xdr:spPr>
        <a:xfrm>
          <a:off x="657225" y="11763375"/>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Proposals are further subject to the approvals of the relevant authorities.</a:t>
          </a:r>
        </a:p>
      </xdr:txBody>
    </xdr:sp>
    <xdr:clientData/>
  </xdr:twoCellAnchor>
  <xdr:twoCellAnchor>
    <xdr:from>
      <xdr:col>3</xdr:col>
      <xdr:colOff>0</xdr:colOff>
      <xdr:row>69</xdr:row>
      <xdr:rowOff>0</xdr:rowOff>
    </xdr:from>
    <xdr:to>
      <xdr:col>9</xdr:col>
      <xdr:colOff>866775</xdr:colOff>
      <xdr:row>69</xdr:row>
      <xdr:rowOff>0</xdr:rowOff>
    </xdr:to>
    <xdr:sp>
      <xdr:nvSpPr>
        <xdr:cNvPr id="22" name="TextBox 22"/>
        <xdr:cNvSpPr txBox="1">
          <a:spLocks noChangeArrowheads="1"/>
        </xdr:cNvSpPr>
      </xdr:nvSpPr>
      <xdr:spPr>
        <a:xfrm>
          <a:off x="1038225" y="11277600"/>
          <a:ext cx="5753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19050</xdr:colOff>
      <xdr:row>72</xdr:row>
      <xdr:rowOff>0</xdr:rowOff>
    </xdr:from>
    <xdr:to>
      <xdr:col>9</xdr:col>
      <xdr:colOff>590550</xdr:colOff>
      <xdr:row>72</xdr:row>
      <xdr:rowOff>0</xdr:rowOff>
    </xdr:to>
    <xdr:sp>
      <xdr:nvSpPr>
        <xdr:cNvPr id="23" name="TextBox 23"/>
        <xdr:cNvSpPr txBox="1">
          <a:spLocks noChangeArrowheads="1"/>
        </xdr:cNvSpPr>
      </xdr:nvSpPr>
      <xdr:spPr>
        <a:xfrm>
          <a:off x="361950" y="11763375"/>
          <a:ext cx="6153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14th March 2003, the Company announced that, as part of the Proposed Reorganisation Scheme, the Company and Doe Industries Sdn Bhd, a wholly-owned subsidiary, have entered into a Debt Settlement Agreement ("DSA") with Malaysian Assurance Alliance Berhad ("MAA") for the proposed settlement of the principal amount owing by Doe to MAA amounting to RM15.0 million as at 28th February 2003 via the issuance of 14,851,485 new ordinary shares of RM1.00 each in the Company ("Proposed Debt Settlement").</a:t>
          </a:r>
        </a:p>
      </xdr:txBody>
    </xdr:sp>
    <xdr:clientData/>
  </xdr:twoCellAnchor>
  <xdr:twoCellAnchor>
    <xdr:from>
      <xdr:col>2</xdr:col>
      <xdr:colOff>0</xdr:colOff>
      <xdr:row>72</xdr:row>
      <xdr:rowOff>0</xdr:rowOff>
    </xdr:from>
    <xdr:to>
      <xdr:col>9</xdr:col>
      <xdr:colOff>666750</xdr:colOff>
      <xdr:row>72</xdr:row>
      <xdr:rowOff>0</xdr:rowOff>
    </xdr:to>
    <xdr:sp>
      <xdr:nvSpPr>
        <xdr:cNvPr id="24" name="TextBox 24"/>
        <xdr:cNvSpPr txBox="1">
          <a:spLocks noChangeArrowheads="1"/>
        </xdr:cNvSpPr>
      </xdr:nvSpPr>
      <xdr:spPr>
        <a:xfrm>
          <a:off x="638175" y="11763375"/>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versa.</a:t>
          </a:r>
        </a:p>
      </xdr:txBody>
    </xdr:sp>
    <xdr:clientData/>
  </xdr:twoCellAnchor>
  <xdr:twoCellAnchor>
    <xdr:from>
      <xdr:col>1</xdr:col>
      <xdr:colOff>9525</xdr:colOff>
      <xdr:row>72</xdr:row>
      <xdr:rowOff>0</xdr:rowOff>
    </xdr:from>
    <xdr:to>
      <xdr:col>9</xdr:col>
      <xdr:colOff>590550</xdr:colOff>
      <xdr:row>72</xdr:row>
      <xdr:rowOff>0</xdr:rowOff>
    </xdr:to>
    <xdr:sp>
      <xdr:nvSpPr>
        <xdr:cNvPr id="25" name="TextBox 25"/>
        <xdr:cNvSpPr txBox="1">
          <a:spLocks noChangeArrowheads="1"/>
        </xdr:cNvSpPr>
      </xdr:nvSpPr>
      <xdr:spPr>
        <a:xfrm>
          <a:off x="352425" y="11763375"/>
          <a:ext cx="6162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26th March 2003, the Company had submitted the relevant applications to the Securities Commission, the Foreign Investment Committee and the Ministry of International Trade and Industry, to obtain their approvals for the Proposed Reorganisation Scheme.</a:t>
          </a:r>
        </a:p>
      </xdr:txBody>
    </xdr:sp>
    <xdr:clientData/>
  </xdr:twoCellAnchor>
  <xdr:twoCellAnchor>
    <xdr:from>
      <xdr:col>2</xdr:col>
      <xdr:colOff>0</xdr:colOff>
      <xdr:row>65</xdr:row>
      <xdr:rowOff>0</xdr:rowOff>
    </xdr:from>
    <xdr:to>
      <xdr:col>9</xdr:col>
      <xdr:colOff>590550</xdr:colOff>
      <xdr:row>65</xdr:row>
      <xdr:rowOff>0</xdr:rowOff>
    </xdr:to>
    <xdr:sp>
      <xdr:nvSpPr>
        <xdr:cNvPr id="26" name="TextBox 26"/>
        <xdr:cNvSpPr txBox="1">
          <a:spLocks noChangeArrowheads="1"/>
        </xdr:cNvSpPr>
      </xdr:nvSpPr>
      <xdr:spPr>
        <a:xfrm>
          <a:off x="638175" y="10629900"/>
          <a:ext cx="5876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had announced that the Company together with C.I. Management Sdn Bhd ("CIM"), a wholly-owned subsidiary have sold the Group's investment of 2,399,971 ordinary shares of RM1.00 each representing approximately 60% equity in Hwee Ann Credit &amp; Leasing Sdn Bhd, for RM3.0 million. 
</a:t>
          </a:r>
        </a:p>
      </xdr:txBody>
    </xdr:sp>
    <xdr:clientData/>
  </xdr:twoCellAnchor>
  <xdr:twoCellAnchor>
    <xdr:from>
      <xdr:col>2</xdr:col>
      <xdr:colOff>66675</xdr:colOff>
      <xdr:row>65</xdr:row>
      <xdr:rowOff>0</xdr:rowOff>
    </xdr:from>
    <xdr:to>
      <xdr:col>9</xdr:col>
      <xdr:colOff>790575</xdr:colOff>
      <xdr:row>65</xdr:row>
      <xdr:rowOff>0</xdr:rowOff>
    </xdr:to>
    <xdr:sp>
      <xdr:nvSpPr>
        <xdr:cNvPr id="27" name="TextBox 27"/>
        <xdr:cNvSpPr txBox="1">
          <a:spLocks noChangeArrowheads="1"/>
        </xdr:cNvSpPr>
      </xdr:nvSpPr>
      <xdr:spPr>
        <a:xfrm>
          <a:off x="704850" y="10629900"/>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sales of unquoted investments or properties for the current quarter.</a:t>
          </a:r>
        </a:p>
      </xdr:txBody>
    </xdr:sp>
    <xdr:clientData/>
  </xdr:twoCellAnchor>
  <xdr:twoCellAnchor>
    <xdr:from>
      <xdr:col>1</xdr:col>
      <xdr:colOff>19050</xdr:colOff>
      <xdr:row>40</xdr:row>
      <xdr:rowOff>0</xdr:rowOff>
    </xdr:from>
    <xdr:to>
      <xdr:col>9</xdr:col>
      <xdr:colOff>581025</xdr:colOff>
      <xdr:row>40</xdr:row>
      <xdr:rowOff>0</xdr:rowOff>
    </xdr:to>
    <xdr:sp>
      <xdr:nvSpPr>
        <xdr:cNvPr id="28" name="TextBox 28"/>
        <xdr:cNvSpPr txBox="1">
          <a:spLocks noChangeArrowheads="1"/>
        </xdr:cNvSpPr>
      </xdr:nvSpPr>
      <xdr:spPr>
        <a:xfrm>
          <a:off x="361950" y="6543675"/>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future prospects depend on the successful outcome of the corporate proposals under Note B8.</a:t>
          </a:r>
        </a:p>
      </xdr:txBody>
    </xdr:sp>
    <xdr:clientData/>
  </xdr:twoCellAnchor>
  <xdr:twoCellAnchor>
    <xdr:from>
      <xdr:col>2</xdr:col>
      <xdr:colOff>28575</xdr:colOff>
      <xdr:row>116</xdr:row>
      <xdr:rowOff>0</xdr:rowOff>
    </xdr:from>
    <xdr:to>
      <xdr:col>9</xdr:col>
      <xdr:colOff>581025</xdr:colOff>
      <xdr:row>116</xdr:row>
      <xdr:rowOff>0</xdr:rowOff>
    </xdr:to>
    <xdr:sp>
      <xdr:nvSpPr>
        <xdr:cNvPr id="29" name="TextBox 29"/>
        <xdr:cNvSpPr txBox="1">
          <a:spLocks noChangeArrowheads="1"/>
        </xdr:cNvSpPr>
      </xdr:nvSpPr>
      <xdr:spPr>
        <a:xfrm>
          <a:off x="666750" y="189071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suit was commenced by the Plaintiff, Perwira Affin Bank Berhad by way of a Writ action on 29th September 2000 for the recovery of the sum of RM1,241,953.35 with interest thereon and costs.</a:t>
          </a:r>
        </a:p>
      </xdr:txBody>
    </xdr:sp>
    <xdr:clientData/>
  </xdr:twoCellAnchor>
  <xdr:twoCellAnchor>
    <xdr:from>
      <xdr:col>2</xdr:col>
      <xdr:colOff>28575</xdr:colOff>
      <xdr:row>116</xdr:row>
      <xdr:rowOff>0</xdr:rowOff>
    </xdr:from>
    <xdr:to>
      <xdr:col>9</xdr:col>
      <xdr:colOff>590550</xdr:colOff>
      <xdr:row>116</xdr:row>
      <xdr:rowOff>0</xdr:rowOff>
    </xdr:to>
    <xdr:sp>
      <xdr:nvSpPr>
        <xdr:cNvPr id="30" name="TextBox 30"/>
        <xdr:cNvSpPr txBox="1">
          <a:spLocks noChangeArrowheads="1"/>
        </xdr:cNvSpPr>
      </xdr:nvSpPr>
      <xdr:spPr>
        <a:xfrm>
          <a:off x="666750" y="18907125"/>
          <a:ext cx="5848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no record of crucial documents referred to in the Statement of Claim. The Defendant was unable to locate the said documents namely, the Deed of Assignment dated 15th June 1994 and the Notification of Assignment dated 26th May 1994. Despite repeated requests the Plaintiff's solicitors refused to extend a copy of the said documents. Hence the Defendant served a Notice to Produce pursuant to Order 24 rule 10 Rules of the High Court 1980 ("RHC").</a:t>
          </a:r>
        </a:p>
      </xdr:txBody>
    </xdr:sp>
    <xdr:clientData/>
  </xdr:twoCellAnchor>
  <xdr:twoCellAnchor>
    <xdr:from>
      <xdr:col>2</xdr:col>
      <xdr:colOff>38100</xdr:colOff>
      <xdr:row>116</xdr:row>
      <xdr:rowOff>0</xdr:rowOff>
    </xdr:from>
    <xdr:to>
      <xdr:col>9</xdr:col>
      <xdr:colOff>590550</xdr:colOff>
      <xdr:row>116</xdr:row>
      <xdr:rowOff>0</xdr:rowOff>
    </xdr:to>
    <xdr:sp>
      <xdr:nvSpPr>
        <xdr:cNvPr id="31" name="TextBox 31"/>
        <xdr:cNvSpPr txBox="1">
          <a:spLocks noChangeArrowheads="1"/>
        </xdr:cNvSpPr>
      </xdr:nvSpPr>
      <xdr:spPr>
        <a:xfrm>
          <a:off x="676275" y="189071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Plaintiff refused to comply with the said Notice. As such the Defendant was not in a position to file its Defence. Accordingly the Defendant applied for and successfully obtained an order for production and inspection of the said documents ("the Discovery Order"). A stay of proceedings was also obtained pending the compliance of the said Discovery Order.</a:t>
          </a:r>
        </a:p>
      </xdr:txBody>
    </xdr:sp>
    <xdr:clientData/>
  </xdr:twoCellAnchor>
  <xdr:twoCellAnchor>
    <xdr:from>
      <xdr:col>2</xdr:col>
      <xdr:colOff>9525</xdr:colOff>
      <xdr:row>116</xdr:row>
      <xdr:rowOff>0</xdr:rowOff>
    </xdr:from>
    <xdr:to>
      <xdr:col>9</xdr:col>
      <xdr:colOff>581025</xdr:colOff>
      <xdr:row>116</xdr:row>
      <xdr:rowOff>0</xdr:rowOff>
    </xdr:to>
    <xdr:sp>
      <xdr:nvSpPr>
        <xdr:cNvPr id="32" name="TextBox 32"/>
        <xdr:cNvSpPr txBox="1">
          <a:spLocks noChangeArrowheads="1"/>
        </xdr:cNvSpPr>
      </xdr:nvSpPr>
      <xdr:spPr>
        <a:xfrm>
          <a:off x="647700" y="18907125"/>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Yet again, the Plaintiff did not comply with their discovery obligations and they failed to provide full discovery. On account of the said failure, an application to strike out the Plaintiff's claim has been filed under Order 24 rule 16 RHC.</a:t>
          </a:r>
        </a:p>
      </xdr:txBody>
    </xdr:sp>
    <xdr:clientData/>
  </xdr:twoCellAnchor>
  <xdr:twoCellAnchor>
    <xdr:from>
      <xdr:col>2</xdr:col>
      <xdr:colOff>19050</xdr:colOff>
      <xdr:row>116</xdr:row>
      <xdr:rowOff>0</xdr:rowOff>
    </xdr:from>
    <xdr:to>
      <xdr:col>9</xdr:col>
      <xdr:colOff>581025</xdr:colOff>
      <xdr:row>116</xdr:row>
      <xdr:rowOff>0</xdr:rowOff>
    </xdr:to>
    <xdr:sp>
      <xdr:nvSpPr>
        <xdr:cNvPr id="33" name="TextBox 33"/>
        <xdr:cNvSpPr txBox="1">
          <a:spLocks noChangeArrowheads="1"/>
        </xdr:cNvSpPr>
      </xdr:nvSpPr>
      <xdr:spPr>
        <a:xfrm>
          <a:off x="657225" y="18907125"/>
          <a:ext cx="5848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(Nilai) Sdn Bhd ("CIQN"), a wholly-owned subsidiary, and Prosper Chain Quarry Industry Sdn Bhd ("PCQ") had entered into an agreement dated 15th September 1993 ("Agreement") whereby CIQN as the quarry owner, had agreed to engage the services of PCQ to set up quarry operations, equipment and facilities upon the terms and conditions stipulated in the Agreement. The Agreement was extended for a further period of five (5) years commencing from 1st January 1998 to 31 December 2002 vide CIQN's letter to PCQ dated 31st July 1997. </a:t>
          </a:r>
        </a:p>
      </xdr:txBody>
    </xdr:sp>
    <xdr:clientData/>
  </xdr:twoCellAnchor>
  <xdr:twoCellAnchor>
    <xdr:from>
      <xdr:col>2</xdr:col>
      <xdr:colOff>19050</xdr:colOff>
      <xdr:row>116</xdr:row>
      <xdr:rowOff>0</xdr:rowOff>
    </xdr:from>
    <xdr:to>
      <xdr:col>9</xdr:col>
      <xdr:colOff>590550</xdr:colOff>
      <xdr:row>116</xdr:row>
      <xdr:rowOff>0</xdr:rowOff>
    </xdr:to>
    <xdr:sp>
      <xdr:nvSpPr>
        <xdr:cNvPr id="34" name="TextBox 35"/>
        <xdr:cNvSpPr txBox="1">
          <a:spLocks noChangeArrowheads="1"/>
        </xdr:cNvSpPr>
      </xdr:nvSpPr>
      <xdr:spPr>
        <a:xfrm>
          <a:off x="657225" y="18907125"/>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5th March 2003, a letter of demand was issued to CIQN by PCQ's lawyers alleging that CIQN had wrongly terminated the Agreement vide its letter to PCQ dated 19th October 2000. It was also alleged that PCQ had suffered substantial loss and damages amounting to RM3.062 million resulting from the alleged breach of the Agreement by CIQN. Litigation of this matter is anticipated, but as of to date, no summon has been issued by PCQ against CIQN in the court of law. CIQN's lawyers have issued a reply on 14th March 2003 denying all the allegations contained in the letter of demand.</a:t>
          </a:r>
        </a:p>
      </xdr:txBody>
    </xdr:sp>
    <xdr:clientData/>
  </xdr:twoCellAnchor>
  <xdr:twoCellAnchor>
    <xdr:from>
      <xdr:col>2</xdr:col>
      <xdr:colOff>19050</xdr:colOff>
      <xdr:row>116</xdr:row>
      <xdr:rowOff>0</xdr:rowOff>
    </xdr:from>
    <xdr:to>
      <xdr:col>9</xdr:col>
      <xdr:colOff>600075</xdr:colOff>
      <xdr:row>116</xdr:row>
      <xdr:rowOff>0</xdr:rowOff>
    </xdr:to>
    <xdr:sp>
      <xdr:nvSpPr>
        <xdr:cNvPr id="35" name="TextBox 36"/>
        <xdr:cNvSpPr txBox="1">
          <a:spLocks noChangeArrowheads="1"/>
        </xdr:cNvSpPr>
      </xdr:nvSpPr>
      <xdr:spPr>
        <a:xfrm>
          <a:off x="657225" y="18907125"/>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Presently, no date for full trial has yet been fixed as parties are only at the pre-trial stage. As the case is at the preliminary stage, the Directors of the Company cannot confirm the likely outcome of the main suit to the Group at this stage.</a:t>
          </a:r>
        </a:p>
      </xdr:txBody>
    </xdr:sp>
    <xdr:clientData/>
  </xdr:twoCellAnchor>
  <xdr:twoCellAnchor>
    <xdr:from>
      <xdr:col>1</xdr:col>
      <xdr:colOff>19050</xdr:colOff>
      <xdr:row>55</xdr:row>
      <xdr:rowOff>0</xdr:rowOff>
    </xdr:from>
    <xdr:to>
      <xdr:col>9</xdr:col>
      <xdr:colOff>866775</xdr:colOff>
      <xdr:row>55</xdr:row>
      <xdr:rowOff>0</xdr:rowOff>
    </xdr:to>
    <xdr:sp>
      <xdr:nvSpPr>
        <xdr:cNvPr id="36" name="TextBox 37"/>
        <xdr:cNvSpPr txBox="1">
          <a:spLocks noChangeArrowheads="1"/>
        </xdr:cNvSpPr>
      </xdr:nvSpPr>
      <xdr:spPr>
        <a:xfrm>
          <a:off x="361950" y="8982075"/>
          <a:ext cx="64293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28575</xdr:colOff>
      <xdr:row>65</xdr:row>
      <xdr:rowOff>0</xdr:rowOff>
    </xdr:from>
    <xdr:to>
      <xdr:col>9</xdr:col>
      <xdr:colOff>571500</xdr:colOff>
      <xdr:row>65</xdr:row>
      <xdr:rowOff>0</xdr:rowOff>
    </xdr:to>
    <xdr:sp>
      <xdr:nvSpPr>
        <xdr:cNvPr id="37" name="TextBox 38"/>
        <xdr:cNvSpPr txBox="1">
          <a:spLocks noChangeArrowheads="1"/>
        </xdr:cNvSpPr>
      </xdr:nvSpPr>
      <xdr:spPr>
        <a:xfrm>
          <a:off x="666750" y="10629900"/>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a:t>
          </a:r>
        </a:p>
      </xdr:txBody>
    </xdr:sp>
    <xdr:clientData/>
  </xdr:twoCellAnchor>
  <xdr:twoCellAnchor>
    <xdr:from>
      <xdr:col>1</xdr:col>
      <xdr:colOff>19050</xdr:colOff>
      <xdr:row>37</xdr:row>
      <xdr:rowOff>0</xdr:rowOff>
    </xdr:from>
    <xdr:to>
      <xdr:col>10</xdr:col>
      <xdr:colOff>0</xdr:colOff>
      <xdr:row>37</xdr:row>
      <xdr:rowOff>0</xdr:rowOff>
    </xdr:to>
    <xdr:sp>
      <xdr:nvSpPr>
        <xdr:cNvPr id="38" name="TextBox 39"/>
        <xdr:cNvSpPr txBox="1">
          <a:spLocks noChangeArrowheads="1"/>
        </xdr:cNvSpPr>
      </xdr:nvSpPr>
      <xdr:spPr>
        <a:xfrm>
          <a:off x="361950" y="6057900"/>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endeavour to reduce operating costs to ensure its existing products remain attractive in the current market environment.</a:t>
          </a:r>
        </a:p>
      </xdr:txBody>
    </xdr:sp>
    <xdr:clientData/>
  </xdr:twoCellAnchor>
  <xdr:twoCellAnchor>
    <xdr:from>
      <xdr:col>1</xdr:col>
      <xdr:colOff>19050</xdr:colOff>
      <xdr:row>146</xdr:row>
      <xdr:rowOff>9525</xdr:rowOff>
    </xdr:from>
    <xdr:to>
      <xdr:col>10</xdr:col>
      <xdr:colOff>0</xdr:colOff>
      <xdr:row>148</xdr:row>
      <xdr:rowOff>38100</xdr:rowOff>
    </xdr:to>
    <xdr:sp>
      <xdr:nvSpPr>
        <xdr:cNvPr id="39" name="TextBox 40"/>
        <xdr:cNvSpPr txBox="1">
          <a:spLocks noChangeArrowheads="1"/>
        </xdr:cNvSpPr>
      </xdr:nvSpPr>
      <xdr:spPr>
        <a:xfrm>
          <a:off x="361950" y="23774400"/>
          <a:ext cx="64293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does not recommend the payment of dividend in respect of the financial quarter ended 30th June 2007.</a:t>
          </a:r>
        </a:p>
      </xdr:txBody>
    </xdr:sp>
    <xdr:clientData/>
  </xdr:twoCellAnchor>
  <xdr:twoCellAnchor>
    <xdr:from>
      <xdr:col>2</xdr:col>
      <xdr:colOff>19050</xdr:colOff>
      <xdr:row>72</xdr:row>
      <xdr:rowOff>0</xdr:rowOff>
    </xdr:from>
    <xdr:to>
      <xdr:col>9</xdr:col>
      <xdr:colOff>666750</xdr:colOff>
      <xdr:row>72</xdr:row>
      <xdr:rowOff>0</xdr:rowOff>
    </xdr:to>
    <xdr:sp>
      <xdr:nvSpPr>
        <xdr:cNvPr id="40" name="TextBox 41"/>
        <xdr:cNvSpPr txBox="1">
          <a:spLocks noChangeArrowheads="1"/>
        </xdr:cNvSpPr>
      </xdr:nvSpPr>
      <xdr:spPr>
        <a:xfrm>
          <a:off x="657225" y="1176337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Settlement of Debt owing to Malaysian Assurance Alliance Berhad via an issuance of new ordinary shares of RM1.00 each in the Company ("Proposed Debt Settlement").</a:t>
          </a:r>
        </a:p>
      </xdr:txBody>
    </xdr:sp>
    <xdr:clientData/>
  </xdr:twoCellAnchor>
  <xdr:twoCellAnchor>
    <xdr:from>
      <xdr:col>2</xdr:col>
      <xdr:colOff>0</xdr:colOff>
      <xdr:row>72</xdr:row>
      <xdr:rowOff>0</xdr:rowOff>
    </xdr:from>
    <xdr:to>
      <xdr:col>10</xdr:col>
      <xdr:colOff>0</xdr:colOff>
      <xdr:row>72</xdr:row>
      <xdr:rowOff>0</xdr:rowOff>
    </xdr:to>
    <xdr:sp>
      <xdr:nvSpPr>
        <xdr:cNvPr id="41" name="TextBox 42"/>
        <xdr:cNvSpPr txBox="1">
          <a:spLocks noChangeArrowheads="1"/>
        </xdr:cNvSpPr>
      </xdr:nvSpPr>
      <xdr:spPr>
        <a:xfrm>
          <a:off x="638175" y="11763375"/>
          <a:ext cx="6153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19050</xdr:colOff>
      <xdr:row>72</xdr:row>
      <xdr:rowOff>0</xdr:rowOff>
    </xdr:from>
    <xdr:to>
      <xdr:col>9</xdr:col>
      <xdr:colOff>685800</xdr:colOff>
      <xdr:row>72</xdr:row>
      <xdr:rowOff>0</xdr:rowOff>
    </xdr:to>
    <xdr:sp>
      <xdr:nvSpPr>
        <xdr:cNvPr id="42" name="TextBox 43"/>
        <xdr:cNvSpPr txBox="1">
          <a:spLocks noChangeArrowheads="1"/>
        </xdr:cNvSpPr>
      </xdr:nvSpPr>
      <xdr:spPr>
        <a:xfrm>
          <a:off x="361950" y="11763375"/>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Proposed Reorganization Scheme ("PRS") announced on 20th December 2002, the following Proposals were approved by the shareholders of the Company at the Extraordinary General Meeting convened on 22nd October 2003 :</a:t>
          </a:r>
        </a:p>
      </xdr:txBody>
    </xdr:sp>
    <xdr:clientData/>
  </xdr:twoCellAnchor>
  <xdr:twoCellAnchor>
    <xdr:from>
      <xdr:col>2</xdr:col>
      <xdr:colOff>19050</xdr:colOff>
      <xdr:row>116</xdr:row>
      <xdr:rowOff>0</xdr:rowOff>
    </xdr:from>
    <xdr:to>
      <xdr:col>9</xdr:col>
      <xdr:colOff>590550</xdr:colOff>
      <xdr:row>116</xdr:row>
      <xdr:rowOff>0</xdr:rowOff>
    </xdr:to>
    <xdr:sp>
      <xdr:nvSpPr>
        <xdr:cNvPr id="43" name="TextBox 44"/>
        <xdr:cNvSpPr txBox="1">
          <a:spLocks noChangeArrowheads="1"/>
        </xdr:cNvSpPr>
      </xdr:nvSpPr>
      <xdr:spPr>
        <a:xfrm>
          <a:off x="657225" y="18907125"/>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PCQ is claiming against CIQN damages of RM3.062 million for wrongful termination of the extended quarry Contract. The Writ of Summons was on 27th June 2003 and the sealed copy of the Writ Summons was served on CIQN on 15th July 2003. CIQN filed and served the Statement of Defence on PCQ on 21st August 2003.</a:t>
          </a:r>
        </a:p>
      </xdr:txBody>
    </xdr:sp>
    <xdr:clientData/>
  </xdr:twoCellAnchor>
  <xdr:twoCellAnchor>
    <xdr:from>
      <xdr:col>2</xdr:col>
      <xdr:colOff>28575</xdr:colOff>
      <xdr:row>116</xdr:row>
      <xdr:rowOff>0</xdr:rowOff>
    </xdr:from>
    <xdr:to>
      <xdr:col>9</xdr:col>
      <xdr:colOff>571500</xdr:colOff>
      <xdr:row>116</xdr:row>
      <xdr:rowOff>0</xdr:rowOff>
    </xdr:to>
    <xdr:sp>
      <xdr:nvSpPr>
        <xdr:cNvPr id="44" name="TextBox 45"/>
        <xdr:cNvSpPr txBox="1">
          <a:spLocks noChangeArrowheads="1"/>
        </xdr:cNvSpPr>
      </xdr:nvSpPr>
      <xdr:spPr>
        <a:xfrm>
          <a:off x="666750" y="189071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July 2003, Mr Ng Sing Hwa ("the Plaintiff/Respondent") filed a copy of the notice of motion and affidavit in support to proceed with the hearing of appeal without the grounds of decision of the learned trial Judge. No date has been fixed for hearing.</a:t>
          </a:r>
        </a:p>
      </xdr:txBody>
    </xdr:sp>
    <xdr:clientData/>
  </xdr:twoCellAnchor>
  <xdr:twoCellAnchor>
    <xdr:from>
      <xdr:col>2</xdr:col>
      <xdr:colOff>19050</xdr:colOff>
      <xdr:row>116</xdr:row>
      <xdr:rowOff>0</xdr:rowOff>
    </xdr:from>
    <xdr:to>
      <xdr:col>9</xdr:col>
      <xdr:colOff>590550</xdr:colOff>
      <xdr:row>116</xdr:row>
      <xdr:rowOff>0</xdr:rowOff>
    </xdr:to>
    <xdr:sp>
      <xdr:nvSpPr>
        <xdr:cNvPr id="45" name="TextBox 46"/>
        <xdr:cNvSpPr txBox="1">
          <a:spLocks noChangeArrowheads="1"/>
        </xdr:cNvSpPr>
      </xdr:nvSpPr>
      <xdr:spPr>
        <a:xfrm>
          <a:off x="657225" y="18907125"/>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Our solicitor is of the opinion that the Plaintiff/Respondent's application may succeed because the Court of Appeal has the discretion to proceed to hear the appeal and cross appeal even in the absence of written grounds of decision.</a:t>
          </a:r>
        </a:p>
      </xdr:txBody>
    </xdr:sp>
    <xdr:clientData/>
  </xdr:twoCellAnchor>
  <xdr:twoCellAnchor>
    <xdr:from>
      <xdr:col>2</xdr:col>
      <xdr:colOff>19050</xdr:colOff>
      <xdr:row>116</xdr:row>
      <xdr:rowOff>0</xdr:rowOff>
    </xdr:from>
    <xdr:to>
      <xdr:col>9</xdr:col>
      <xdr:colOff>561975</xdr:colOff>
      <xdr:row>116</xdr:row>
      <xdr:rowOff>0</xdr:rowOff>
    </xdr:to>
    <xdr:sp>
      <xdr:nvSpPr>
        <xdr:cNvPr id="46" name="TextBox 47"/>
        <xdr:cNvSpPr txBox="1">
          <a:spLocks noChangeArrowheads="1"/>
        </xdr:cNvSpPr>
      </xdr:nvSpPr>
      <xdr:spPr>
        <a:xfrm>
          <a:off x="657225" y="18907125"/>
          <a:ext cx="5829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is premised on a purported breach of a contract dated 3rd March 1994 between the Defendant and Esprit Corporation Sdn Bhd ("Esprit"), whereby the Plaintiff by virtue of an assignment of debt by Esprit to the Plaintiff, is seeking to recover the balance contract sum from the Defendant.</a:t>
          </a:r>
        </a:p>
      </xdr:txBody>
    </xdr:sp>
    <xdr:clientData/>
  </xdr:twoCellAnchor>
  <xdr:twoCellAnchor>
    <xdr:from>
      <xdr:col>2</xdr:col>
      <xdr:colOff>19050</xdr:colOff>
      <xdr:row>116</xdr:row>
      <xdr:rowOff>0</xdr:rowOff>
    </xdr:from>
    <xdr:to>
      <xdr:col>9</xdr:col>
      <xdr:colOff>581025</xdr:colOff>
      <xdr:row>116</xdr:row>
      <xdr:rowOff>0</xdr:rowOff>
    </xdr:to>
    <xdr:sp>
      <xdr:nvSpPr>
        <xdr:cNvPr id="47" name="TextBox 48"/>
        <xdr:cNvSpPr txBox="1">
          <a:spLocks noChangeArrowheads="1"/>
        </xdr:cNvSpPr>
      </xdr:nvSpPr>
      <xdr:spPr>
        <a:xfrm>
          <a:off x="657225" y="18907125"/>
          <a:ext cx="5848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Plaintiff had in breach of the stay order filed a Summary Judgement application ("the 1st Summary Judgement Application") and a Notice of Pre-trial Case Management on 27th November 2001. Upon the Defendant objecting to the same, the Plaintiff withdrew the 1st Summary Judgement Application and Notice of Pre-Trial Case Management. The Plaintiff had filed a second Summary Judgement application ("the 2nd Summary Judgement Application") which was struck out on 1st July 2002 due to non appearance of parties.</a:t>
          </a:r>
        </a:p>
      </xdr:txBody>
    </xdr:sp>
    <xdr:clientData/>
  </xdr:twoCellAnchor>
  <xdr:twoCellAnchor>
    <xdr:from>
      <xdr:col>2</xdr:col>
      <xdr:colOff>9525</xdr:colOff>
      <xdr:row>116</xdr:row>
      <xdr:rowOff>0</xdr:rowOff>
    </xdr:from>
    <xdr:to>
      <xdr:col>9</xdr:col>
      <xdr:colOff>590550</xdr:colOff>
      <xdr:row>116</xdr:row>
      <xdr:rowOff>0</xdr:rowOff>
    </xdr:to>
    <xdr:sp>
      <xdr:nvSpPr>
        <xdr:cNvPr id="48" name="TextBox 49"/>
        <xdr:cNvSpPr txBox="1">
          <a:spLocks noChangeArrowheads="1"/>
        </xdr:cNvSpPr>
      </xdr:nvSpPr>
      <xdr:spPr>
        <a:xfrm>
          <a:off x="647700" y="18907125"/>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merits of the 2nd Summary Judgement application had not been heard, the Plaintiff filed a 3rd Summary Judgement application on 27th August 2002.</a:t>
          </a:r>
        </a:p>
      </xdr:txBody>
    </xdr:sp>
    <xdr:clientData/>
  </xdr:twoCellAnchor>
  <xdr:twoCellAnchor>
    <xdr:from>
      <xdr:col>2</xdr:col>
      <xdr:colOff>9525</xdr:colOff>
      <xdr:row>116</xdr:row>
      <xdr:rowOff>0</xdr:rowOff>
    </xdr:from>
    <xdr:to>
      <xdr:col>9</xdr:col>
      <xdr:colOff>590550</xdr:colOff>
      <xdr:row>116</xdr:row>
      <xdr:rowOff>0</xdr:rowOff>
    </xdr:to>
    <xdr:sp>
      <xdr:nvSpPr>
        <xdr:cNvPr id="49" name="TextBox 50"/>
        <xdr:cNvSpPr txBox="1">
          <a:spLocks noChangeArrowheads="1"/>
        </xdr:cNvSpPr>
      </xdr:nvSpPr>
      <xdr:spPr>
        <a:xfrm>
          <a:off x="647700" y="18907125"/>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application to strike out was struck out without being heard on the merits on account of counsel not being present. As such a 2nd striking out application was filed. The 2nd striking out application was struck out by the Registrar on 29th January 2003 on a preliminary objection raised by the Plaintiff that the Defendant ought to have filed an application to reinstate the first striking out application. An appeal was lodged on 10th February 2003 ("the 1st Appeal").</a:t>
          </a:r>
        </a:p>
      </xdr:txBody>
    </xdr:sp>
    <xdr:clientData/>
  </xdr:twoCellAnchor>
  <xdr:twoCellAnchor>
    <xdr:from>
      <xdr:col>2</xdr:col>
      <xdr:colOff>9525</xdr:colOff>
      <xdr:row>116</xdr:row>
      <xdr:rowOff>0</xdr:rowOff>
    </xdr:from>
    <xdr:to>
      <xdr:col>9</xdr:col>
      <xdr:colOff>590550</xdr:colOff>
      <xdr:row>116</xdr:row>
      <xdr:rowOff>0</xdr:rowOff>
    </xdr:to>
    <xdr:sp>
      <xdr:nvSpPr>
        <xdr:cNvPr id="50" name="TextBox 51"/>
        <xdr:cNvSpPr txBox="1">
          <a:spLocks noChangeArrowheads="1"/>
        </xdr:cNvSpPr>
      </xdr:nvSpPr>
      <xdr:spPr>
        <a:xfrm>
          <a:off x="647700" y="18907125"/>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4th April 2003 the Plaintiff's 3rd Summary Judgement application was called for hearing. The Defendant raised a preliminary objection on two grounds:</a:t>
          </a:r>
        </a:p>
      </xdr:txBody>
    </xdr:sp>
    <xdr:clientData/>
  </xdr:twoCellAnchor>
  <xdr:twoCellAnchor>
    <xdr:from>
      <xdr:col>3</xdr:col>
      <xdr:colOff>19050</xdr:colOff>
      <xdr:row>116</xdr:row>
      <xdr:rowOff>0</xdr:rowOff>
    </xdr:from>
    <xdr:to>
      <xdr:col>9</xdr:col>
      <xdr:colOff>561975</xdr:colOff>
      <xdr:row>116</xdr:row>
      <xdr:rowOff>0</xdr:rowOff>
    </xdr:to>
    <xdr:sp>
      <xdr:nvSpPr>
        <xdr:cNvPr id="51" name="TextBox 52"/>
        <xdr:cNvSpPr txBox="1">
          <a:spLocks noChangeArrowheads="1"/>
        </xdr:cNvSpPr>
      </xdr:nvSpPr>
      <xdr:spPr>
        <a:xfrm>
          <a:off x="1057275" y="18907125"/>
          <a:ext cx="5429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Court must strike out the 3rd Summary Judgement application on the same basis the Defendant's 2nd striking out application was struck out.</a:t>
          </a:r>
        </a:p>
      </xdr:txBody>
    </xdr:sp>
    <xdr:clientData/>
  </xdr:twoCellAnchor>
  <xdr:twoCellAnchor>
    <xdr:from>
      <xdr:col>2</xdr:col>
      <xdr:colOff>9525</xdr:colOff>
      <xdr:row>116</xdr:row>
      <xdr:rowOff>0</xdr:rowOff>
    </xdr:from>
    <xdr:to>
      <xdr:col>9</xdr:col>
      <xdr:colOff>581025</xdr:colOff>
      <xdr:row>116</xdr:row>
      <xdr:rowOff>0</xdr:rowOff>
    </xdr:to>
    <xdr:sp>
      <xdr:nvSpPr>
        <xdr:cNvPr id="52" name="TextBox 53"/>
        <xdr:cNvSpPr txBox="1">
          <a:spLocks noChangeArrowheads="1"/>
        </xdr:cNvSpPr>
      </xdr:nvSpPr>
      <xdr:spPr>
        <a:xfrm>
          <a:off x="647700" y="18907125"/>
          <a:ext cx="5857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Registrar dismissed both objections and allowed the Plaintiff's 3rd Summary Judgement application.</a:t>
          </a:r>
        </a:p>
      </xdr:txBody>
    </xdr:sp>
    <xdr:clientData/>
  </xdr:twoCellAnchor>
  <xdr:twoCellAnchor>
    <xdr:from>
      <xdr:col>2</xdr:col>
      <xdr:colOff>9525</xdr:colOff>
      <xdr:row>116</xdr:row>
      <xdr:rowOff>0</xdr:rowOff>
    </xdr:from>
    <xdr:to>
      <xdr:col>9</xdr:col>
      <xdr:colOff>590550</xdr:colOff>
      <xdr:row>116</xdr:row>
      <xdr:rowOff>0</xdr:rowOff>
    </xdr:to>
    <xdr:sp>
      <xdr:nvSpPr>
        <xdr:cNvPr id="53" name="TextBox 54"/>
        <xdr:cNvSpPr txBox="1">
          <a:spLocks noChangeArrowheads="1"/>
        </xdr:cNvSpPr>
      </xdr:nvSpPr>
      <xdr:spPr>
        <a:xfrm>
          <a:off x="647700" y="18907125"/>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2nd Appeal came up for hearing on 7th July 2003 and the Defendant duly informed the Court that the sealed copy of the 1st appeal had yet to be extracted. However, the interpreter informed parties that the 1st Appeal had in fact, been sealed and struck off for non-attendance of parties on 9th April 2003.</a:t>
          </a:r>
        </a:p>
      </xdr:txBody>
    </xdr:sp>
    <xdr:clientData/>
  </xdr:twoCellAnchor>
  <xdr:twoCellAnchor>
    <xdr:from>
      <xdr:col>2</xdr:col>
      <xdr:colOff>9525</xdr:colOff>
      <xdr:row>116</xdr:row>
      <xdr:rowOff>0</xdr:rowOff>
    </xdr:from>
    <xdr:to>
      <xdr:col>9</xdr:col>
      <xdr:colOff>590550</xdr:colOff>
      <xdr:row>116</xdr:row>
      <xdr:rowOff>0</xdr:rowOff>
    </xdr:to>
    <xdr:sp>
      <xdr:nvSpPr>
        <xdr:cNvPr id="54" name="TextBox 55"/>
        <xdr:cNvSpPr txBox="1">
          <a:spLocks noChangeArrowheads="1"/>
        </xdr:cNvSpPr>
      </xdr:nvSpPr>
      <xdr:spPr>
        <a:xfrm>
          <a:off x="647700" y="18907125"/>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order to save time and costs, the Judge proposed that parties consent to reinstate the 1st Appeal without a formal application to reinstate and file written submissions with regards to the both appeals. The Appeals have been fixed for Hearing on 7th October 2003.</a:t>
          </a:r>
        </a:p>
      </xdr:txBody>
    </xdr:sp>
    <xdr:clientData/>
  </xdr:twoCellAnchor>
  <xdr:twoCellAnchor>
    <xdr:from>
      <xdr:col>2</xdr:col>
      <xdr:colOff>38100</xdr:colOff>
      <xdr:row>116</xdr:row>
      <xdr:rowOff>0</xdr:rowOff>
    </xdr:from>
    <xdr:to>
      <xdr:col>9</xdr:col>
      <xdr:colOff>600075</xdr:colOff>
      <xdr:row>116</xdr:row>
      <xdr:rowOff>0</xdr:rowOff>
    </xdr:to>
    <xdr:sp>
      <xdr:nvSpPr>
        <xdr:cNvPr id="55" name="TextBox 56"/>
        <xdr:cNvSpPr txBox="1">
          <a:spLocks noChangeArrowheads="1"/>
        </xdr:cNvSpPr>
      </xdr:nvSpPr>
      <xdr:spPr>
        <a:xfrm>
          <a:off x="676275" y="18907125"/>
          <a:ext cx="5848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Plaintiff was not co-operative, the Defendant filed an application for re-instatement of the 1st Appeal.</a:t>
          </a:r>
        </a:p>
      </xdr:txBody>
    </xdr:sp>
    <xdr:clientData/>
  </xdr:twoCellAnchor>
  <xdr:twoCellAnchor>
    <xdr:from>
      <xdr:col>2</xdr:col>
      <xdr:colOff>38100</xdr:colOff>
      <xdr:row>116</xdr:row>
      <xdr:rowOff>0</xdr:rowOff>
    </xdr:from>
    <xdr:to>
      <xdr:col>9</xdr:col>
      <xdr:colOff>581025</xdr:colOff>
      <xdr:row>116</xdr:row>
      <xdr:rowOff>0</xdr:rowOff>
    </xdr:to>
    <xdr:sp>
      <xdr:nvSpPr>
        <xdr:cNvPr id="56" name="TextBox 57"/>
        <xdr:cNvSpPr txBox="1">
          <a:spLocks noChangeArrowheads="1"/>
        </xdr:cNvSpPr>
      </xdr:nvSpPr>
      <xdr:spPr>
        <a:xfrm>
          <a:off x="676275" y="18907125"/>
          <a:ext cx="5829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22nd August 2003, the Plaintiff's solicitors formally served the Judgement and demanded payment. The Defendant is in the process of applying for an urgent stay of execution pending the determination of the 1st and 2nd Appeals. The Defendant's solicitors have advised that there are good merits in the 1st and 2nd Appeals and that there are special and exceptional circumstances to warrant a stay.</a:t>
          </a:r>
        </a:p>
      </xdr:txBody>
    </xdr:sp>
    <xdr:clientData/>
  </xdr:twoCellAnchor>
  <xdr:twoCellAnchor>
    <xdr:from>
      <xdr:col>1</xdr:col>
      <xdr:colOff>19050</xdr:colOff>
      <xdr:row>72</xdr:row>
      <xdr:rowOff>0</xdr:rowOff>
    </xdr:from>
    <xdr:to>
      <xdr:col>9</xdr:col>
      <xdr:colOff>657225</xdr:colOff>
      <xdr:row>72</xdr:row>
      <xdr:rowOff>0</xdr:rowOff>
    </xdr:to>
    <xdr:sp>
      <xdr:nvSpPr>
        <xdr:cNvPr id="57" name="TextBox 58"/>
        <xdr:cNvSpPr txBox="1">
          <a:spLocks noChangeArrowheads="1"/>
        </xdr:cNvSpPr>
      </xdr:nvSpPr>
      <xdr:spPr>
        <a:xfrm>
          <a:off x="361950" y="11763375"/>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December 2003, whilst the Proposed CIH Rights Issue and Proposed Debt Settlement are expected to be completed by the end of the first quarter of 2004.</a:t>
          </a:r>
        </a:p>
      </xdr:txBody>
    </xdr:sp>
    <xdr:clientData/>
  </xdr:twoCellAnchor>
  <xdr:twoCellAnchor>
    <xdr:from>
      <xdr:col>1</xdr:col>
      <xdr:colOff>19050</xdr:colOff>
      <xdr:row>72</xdr:row>
      <xdr:rowOff>0</xdr:rowOff>
    </xdr:from>
    <xdr:to>
      <xdr:col>9</xdr:col>
      <xdr:colOff>666750</xdr:colOff>
      <xdr:row>72</xdr:row>
      <xdr:rowOff>0</xdr:rowOff>
    </xdr:to>
    <xdr:sp>
      <xdr:nvSpPr>
        <xdr:cNvPr id="58" name="TextBox 59"/>
        <xdr:cNvSpPr txBox="1">
          <a:spLocks noChangeArrowheads="1"/>
        </xdr:cNvSpPr>
      </xdr:nvSpPr>
      <xdr:spPr>
        <a:xfrm>
          <a:off x="361950" y="11763375"/>
          <a:ext cx="6229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 details on the PRS can be obtained from the Circular to shareholders of the Company dated 7th October 2003.</a:t>
          </a:r>
        </a:p>
      </xdr:txBody>
    </xdr:sp>
    <xdr:clientData/>
  </xdr:twoCellAnchor>
  <xdr:twoCellAnchor>
    <xdr:from>
      <xdr:col>3</xdr:col>
      <xdr:colOff>9525</xdr:colOff>
      <xdr:row>69</xdr:row>
      <xdr:rowOff>0</xdr:rowOff>
    </xdr:from>
    <xdr:to>
      <xdr:col>9</xdr:col>
      <xdr:colOff>685800</xdr:colOff>
      <xdr:row>69</xdr:row>
      <xdr:rowOff>0</xdr:rowOff>
    </xdr:to>
    <xdr:sp>
      <xdr:nvSpPr>
        <xdr:cNvPr id="59" name="TextBox 60"/>
        <xdr:cNvSpPr txBox="1">
          <a:spLocks noChangeArrowheads="1"/>
        </xdr:cNvSpPr>
      </xdr:nvSpPr>
      <xdr:spPr>
        <a:xfrm>
          <a:off x="1047750" y="11277600"/>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above quoted securities were received as repayment of debts owing to a former subsidiary  which have been written off earlier. Any subsequent disposal of the quoted securities is taken up as other operating income in the Income statement.</a:t>
          </a:r>
        </a:p>
      </xdr:txBody>
    </xdr:sp>
    <xdr:clientData/>
  </xdr:twoCellAnchor>
  <xdr:twoCellAnchor>
    <xdr:from>
      <xdr:col>1</xdr:col>
      <xdr:colOff>9525</xdr:colOff>
      <xdr:row>72</xdr:row>
      <xdr:rowOff>0</xdr:rowOff>
    </xdr:from>
    <xdr:to>
      <xdr:col>9</xdr:col>
      <xdr:colOff>676275</xdr:colOff>
      <xdr:row>72</xdr:row>
      <xdr:rowOff>0</xdr:rowOff>
    </xdr:to>
    <xdr:sp>
      <xdr:nvSpPr>
        <xdr:cNvPr id="60" name="TextBox 61"/>
        <xdr:cNvSpPr txBox="1">
          <a:spLocks noChangeArrowheads="1"/>
        </xdr:cNvSpPr>
      </xdr:nvSpPr>
      <xdr:spPr>
        <a:xfrm>
          <a:off x="352425" y="11763375"/>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22nd October 2003 in respect of the Proposed Reorganization Scheme ("PRS") is currently in the process of implementing the various proposals under the PRS which include, the Proposed CIE Disposal, Proposed Rights Issue, Proposed 51% Permanis Acquisition, Proposed Pep Bottlers Acquisition and Proposed Debt Settlement. </a:t>
          </a:r>
        </a:p>
      </xdr:txBody>
    </xdr:sp>
    <xdr:clientData/>
  </xdr:twoCellAnchor>
  <xdr:twoCellAnchor>
    <xdr:from>
      <xdr:col>1</xdr:col>
      <xdr:colOff>9525</xdr:colOff>
      <xdr:row>72</xdr:row>
      <xdr:rowOff>0</xdr:rowOff>
    </xdr:from>
    <xdr:to>
      <xdr:col>9</xdr:col>
      <xdr:colOff>685800</xdr:colOff>
      <xdr:row>72</xdr:row>
      <xdr:rowOff>0</xdr:rowOff>
    </xdr:to>
    <xdr:sp>
      <xdr:nvSpPr>
        <xdr:cNvPr id="61" name="TextBox 62"/>
        <xdr:cNvSpPr txBox="1">
          <a:spLocks noChangeArrowheads="1"/>
        </xdr:cNvSpPr>
      </xdr:nvSpPr>
      <xdr:spPr>
        <a:xfrm>
          <a:off x="352425" y="11763375"/>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the Company obtained approval from the Securities Commission ("SC") vide its letter that amongst others, the waiver from complying with the condition that the Company, Ayamas and KFCH are required to remove the restrictive covenant clause in the International Franchise Agreement dated 17th February 2003 in relation to any direct or indirect acquisition by any person or entity acting in concert of more than fifteen percent (15%) of the voting shares of KFCH/Pizza Hut Holdings (Malaysia) Sdn Bhd and/or the Company prior to the implementation of the PRS. The SC have imposed certain conditions on the approval. Full details of the conditions can be obtained from the Company's announcement dated 14th January 2004.</a:t>
          </a:r>
        </a:p>
      </xdr:txBody>
    </xdr:sp>
    <xdr:clientData/>
  </xdr:twoCellAnchor>
  <xdr:twoCellAnchor>
    <xdr:from>
      <xdr:col>1</xdr:col>
      <xdr:colOff>28575</xdr:colOff>
      <xdr:row>72</xdr:row>
      <xdr:rowOff>0</xdr:rowOff>
    </xdr:from>
    <xdr:to>
      <xdr:col>9</xdr:col>
      <xdr:colOff>685800</xdr:colOff>
      <xdr:row>72</xdr:row>
      <xdr:rowOff>0</xdr:rowOff>
    </xdr:to>
    <xdr:sp>
      <xdr:nvSpPr>
        <xdr:cNvPr id="62" name="TextBox 63"/>
        <xdr:cNvSpPr txBox="1">
          <a:spLocks noChangeArrowheads="1"/>
        </xdr:cNvSpPr>
      </xdr:nvSpPr>
      <xdr:spPr>
        <a:xfrm>
          <a:off x="371475" y="117633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February 2004, the Company announced that PepsiCo, Inc., The Concentrate Manufacturing Company of Ireland and Stokely-Van Camp, Inc have, vide a letter dated 29th January 2004 extended their consent for the Proposed 51% Permanis Acquisition and Proposed Pep Bottlers Acquisition (collectively referred to as the "Proposed Acquisitions"), subject to the condition that the consent shall be revoked automatically if the necessary approvals from relevant authorities in Malaysia for the Proposed Acquisitions are not obatined by 31st July 2004; or the Proposed Acquisitions are not completed on or before 31st July 2004; or the Proposed CIE Disposal, Proposed Rights Issue and Proposed Debt Settlement are not completed by 31st July 2004.</a:t>
          </a:r>
        </a:p>
      </xdr:txBody>
    </xdr:sp>
    <xdr:clientData/>
  </xdr:twoCellAnchor>
  <xdr:twoCellAnchor>
    <xdr:from>
      <xdr:col>1</xdr:col>
      <xdr:colOff>19050</xdr:colOff>
      <xdr:row>72</xdr:row>
      <xdr:rowOff>0</xdr:rowOff>
    </xdr:from>
    <xdr:to>
      <xdr:col>9</xdr:col>
      <xdr:colOff>676275</xdr:colOff>
      <xdr:row>72</xdr:row>
      <xdr:rowOff>0</xdr:rowOff>
    </xdr:to>
    <xdr:sp>
      <xdr:nvSpPr>
        <xdr:cNvPr id="63" name="TextBox 64"/>
        <xdr:cNvSpPr txBox="1">
          <a:spLocks noChangeArrowheads="1"/>
        </xdr:cNvSpPr>
      </xdr:nvSpPr>
      <xdr:spPr>
        <a:xfrm>
          <a:off x="361950" y="1176337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February 2004, the Company obtained approval from the Securities Commission for an extension of time to 11th August 2004 to implement the PRS.</a:t>
          </a:r>
        </a:p>
      </xdr:txBody>
    </xdr:sp>
    <xdr:clientData/>
  </xdr:twoCellAnchor>
  <xdr:twoCellAnchor>
    <xdr:from>
      <xdr:col>1</xdr:col>
      <xdr:colOff>9525</xdr:colOff>
      <xdr:row>72</xdr:row>
      <xdr:rowOff>0</xdr:rowOff>
    </xdr:from>
    <xdr:to>
      <xdr:col>9</xdr:col>
      <xdr:colOff>676275</xdr:colOff>
      <xdr:row>72</xdr:row>
      <xdr:rowOff>0</xdr:rowOff>
    </xdr:to>
    <xdr:sp>
      <xdr:nvSpPr>
        <xdr:cNvPr id="64" name="TextBox 65"/>
        <xdr:cNvSpPr txBox="1">
          <a:spLocks noChangeArrowheads="1"/>
        </xdr:cNvSpPr>
      </xdr:nvSpPr>
      <xdr:spPr>
        <a:xfrm>
          <a:off x="352425" y="11763375"/>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27th November 2003, the Company and QSR Brands Bhd ("QSR") mutually agreed in writing to, inter-alia, vary the conditional Share Sale Agreement entered into between the Company and QSR dated 20th December 2002 for the Proposed CIE Disposal, from QSR replacing the Company as corporate guarantor in favour of Alliance Bank Malaysia Berhad ("Alliance") for the amount of RM198 million to the assumption by QSR of an amount due by C.I. Enterprise Sdn Bhd ("CIE") to the Company amounting to RM198 million. This is in view of the repayment of the term loan facility granted by Alliance by the Company on behalf of CIE.</a:t>
          </a:r>
        </a:p>
      </xdr:txBody>
    </xdr:sp>
    <xdr:clientData/>
  </xdr:twoCellAnchor>
  <xdr:twoCellAnchor>
    <xdr:from>
      <xdr:col>3</xdr:col>
      <xdr:colOff>38100</xdr:colOff>
      <xdr:row>69</xdr:row>
      <xdr:rowOff>0</xdr:rowOff>
    </xdr:from>
    <xdr:to>
      <xdr:col>10</xdr:col>
      <xdr:colOff>0</xdr:colOff>
      <xdr:row>69</xdr:row>
      <xdr:rowOff>0</xdr:rowOff>
    </xdr:to>
    <xdr:sp>
      <xdr:nvSpPr>
        <xdr:cNvPr id="65" name="TextBox 66"/>
        <xdr:cNvSpPr txBox="1">
          <a:spLocks noChangeArrowheads="1"/>
        </xdr:cNvSpPr>
      </xdr:nvSpPr>
      <xdr:spPr>
        <a:xfrm>
          <a:off x="1076325" y="11277600"/>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CIE's main asset is its investment in 57,080,000 ordinary shares of RM1.00 each representing 28.79% equity interest in KFC Holdings (Malaysia) Bhd ("KFCH").</a:t>
          </a:r>
        </a:p>
      </xdr:txBody>
    </xdr:sp>
    <xdr:clientData/>
  </xdr:twoCellAnchor>
  <xdr:twoCellAnchor>
    <xdr:from>
      <xdr:col>1</xdr:col>
      <xdr:colOff>0</xdr:colOff>
      <xdr:row>72</xdr:row>
      <xdr:rowOff>0</xdr:rowOff>
    </xdr:from>
    <xdr:to>
      <xdr:col>9</xdr:col>
      <xdr:colOff>676275</xdr:colOff>
      <xdr:row>72</xdr:row>
      <xdr:rowOff>0</xdr:rowOff>
    </xdr:to>
    <xdr:sp>
      <xdr:nvSpPr>
        <xdr:cNvPr id="66" name="TextBox 67"/>
        <xdr:cNvSpPr txBox="1">
          <a:spLocks noChangeArrowheads="1"/>
        </xdr:cNvSpPr>
      </xdr:nvSpPr>
      <xdr:spPr>
        <a:xfrm>
          <a:off x="342900" y="11763375"/>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16th February 2004, the Company announced that Yum! Restaurants International, the international division of Yum! Brands Inc which is the parent company of Kentucky Fried Chicken International Holdings, Inc; Pizza Hut International, limited liability company and Taco Bell Corp has, vide its letter 12th February 2004, granted a further extension of time to 16th May 2004 for the reorganization scheme to complete.</a:t>
          </a:r>
        </a:p>
      </xdr:txBody>
    </xdr:sp>
    <xdr:clientData/>
  </xdr:twoCellAnchor>
  <xdr:twoCellAnchor>
    <xdr:from>
      <xdr:col>1</xdr:col>
      <xdr:colOff>0</xdr:colOff>
      <xdr:row>72</xdr:row>
      <xdr:rowOff>0</xdr:rowOff>
    </xdr:from>
    <xdr:to>
      <xdr:col>9</xdr:col>
      <xdr:colOff>685800</xdr:colOff>
      <xdr:row>72</xdr:row>
      <xdr:rowOff>0</xdr:rowOff>
    </xdr:to>
    <xdr:sp>
      <xdr:nvSpPr>
        <xdr:cNvPr id="67" name="TextBox 68"/>
        <xdr:cNvSpPr txBox="1">
          <a:spLocks noChangeArrowheads="1"/>
        </xdr:cNvSpPr>
      </xdr:nvSpPr>
      <xdr:spPr>
        <a:xfrm>
          <a:off x="342900" y="11763375"/>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April 2004, whilst the Proposed CIH Rights Issue and Proposed Debt Settlement are expected to be completed by the second quarter of 2004.</a:t>
          </a:r>
        </a:p>
      </xdr:txBody>
    </xdr:sp>
    <xdr:clientData/>
  </xdr:twoCellAnchor>
  <xdr:twoCellAnchor>
    <xdr:from>
      <xdr:col>2</xdr:col>
      <xdr:colOff>19050</xdr:colOff>
      <xdr:row>72</xdr:row>
      <xdr:rowOff>0</xdr:rowOff>
    </xdr:from>
    <xdr:to>
      <xdr:col>10</xdr:col>
      <xdr:colOff>0</xdr:colOff>
      <xdr:row>72</xdr:row>
      <xdr:rowOff>0</xdr:rowOff>
    </xdr:to>
    <xdr:sp>
      <xdr:nvSpPr>
        <xdr:cNvPr id="68" name="TextBox 69"/>
        <xdr:cNvSpPr txBox="1">
          <a:spLocks noChangeArrowheads="1"/>
        </xdr:cNvSpPr>
      </xdr:nvSpPr>
      <xdr:spPr>
        <a:xfrm>
          <a:off x="657225" y="11763375"/>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1</xdr:col>
      <xdr:colOff>9525</xdr:colOff>
      <xdr:row>72</xdr:row>
      <xdr:rowOff>0</xdr:rowOff>
    </xdr:from>
    <xdr:to>
      <xdr:col>9</xdr:col>
      <xdr:colOff>685800</xdr:colOff>
      <xdr:row>72</xdr:row>
      <xdr:rowOff>0</xdr:rowOff>
    </xdr:to>
    <xdr:sp>
      <xdr:nvSpPr>
        <xdr:cNvPr id="69" name="TextBox 70"/>
        <xdr:cNvSpPr txBox="1">
          <a:spLocks noChangeArrowheads="1"/>
        </xdr:cNvSpPr>
      </xdr:nvSpPr>
      <xdr:spPr>
        <a:xfrm>
          <a:off x="352425" y="11763375"/>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implementation is to be carried out simultaneously with KFC Holdings (Malaysia) Bhd and Ayamas Food Corporation Bhd's proposed reorganization scheme.</a:t>
          </a:r>
        </a:p>
      </xdr:txBody>
    </xdr:sp>
    <xdr:clientData/>
  </xdr:twoCellAnchor>
  <xdr:twoCellAnchor>
    <xdr:from>
      <xdr:col>1</xdr:col>
      <xdr:colOff>9525</xdr:colOff>
      <xdr:row>72</xdr:row>
      <xdr:rowOff>0</xdr:rowOff>
    </xdr:from>
    <xdr:to>
      <xdr:col>9</xdr:col>
      <xdr:colOff>685800</xdr:colOff>
      <xdr:row>72</xdr:row>
      <xdr:rowOff>0</xdr:rowOff>
    </xdr:to>
    <xdr:sp>
      <xdr:nvSpPr>
        <xdr:cNvPr id="70" name="TextBox 71"/>
        <xdr:cNvSpPr txBox="1">
          <a:spLocks noChangeArrowheads="1"/>
        </xdr:cNvSpPr>
      </xdr:nvSpPr>
      <xdr:spPr>
        <a:xfrm>
          <a:off x="352425" y="11763375"/>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9525</xdr:colOff>
      <xdr:row>72</xdr:row>
      <xdr:rowOff>0</xdr:rowOff>
    </xdr:from>
    <xdr:to>
      <xdr:col>10</xdr:col>
      <xdr:colOff>0</xdr:colOff>
      <xdr:row>72</xdr:row>
      <xdr:rowOff>0</xdr:rowOff>
    </xdr:to>
    <xdr:sp>
      <xdr:nvSpPr>
        <xdr:cNvPr id="71" name="TextBox 72"/>
        <xdr:cNvSpPr txBox="1">
          <a:spLocks noChangeArrowheads="1"/>
        </xdr:cNvSpPr>
      </xdr:nvSpPr>
      <xdr:spPr>
        <a:xfrm>
          <a:off x="352425" y="11763375"/>
          <a:ext cx="6438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verse.</a:t>
          </a:r>
        </a:p>
      </xdr:txBody>
    </xdr:sp>
    <xdr:clientData/>
  </xdr:twoCellAnchor>
  <xdr:twoCellAnchor>
    <xdr:from>
      <xdr:col>1</xdr:col>
      <xdr:colOff>9525</xdr:colOff>
      <xdr:row>72</xdr:row>
      <xdr:rowOff>0</xdr:rowOff>
    </xdr:from>
    <xdr:to>
      <xdr:col>9</xdr:col>
      <xdr:colOff>685800</xdr:colOff>
      <xdr:row>72</xdr:row>
      <xdr:rowOff>0</xdr:rowOff>
    </xdr:to>
    <xdr:sp>
      <xdr:nvSpPr>
        <xdr:cNvPr id="72" name="TextBox 73"/>
        <xdr:cNvSpPr txBox="1">
          <a:spLocks noChangeArrowheads="1"/>
        </xdr:cNvSpPr>
      </xdr:nvSpPr>
      <xdr:spPr>
        <a:xfrm>
          <a:off x="352425" y="11763375"/>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Save for the approval of Malaysia Securities Exchange Berhad ("MSEB") for the admission of the Warrants to the Official List of MSEB and the listing of and quotation for the new Company Shares and Warrants to be issued pursuant to the Rights Issue, new Shares to be issued pursuant to the Debt Settlement and new Shares to be issued upon the exercise of the Warrants on MSEB, all approvals of the relevant authorities for the PRS have been obtained.</a:t>
          </a:r>
        </a:p>
      </xdr:txBody>
    </xdr:sp>
    <xdr:clientData/>
  </xdr:twoCellAnchor>
  <xdr:twoCellAnchor>
    <xdr:from>
      <xdr:col>3</xdr:col>
      <xdr:colOff>9525</xdr:colOff>
      <xdr:row>69</xdr:row>
      <xdr:rowOff>0</xdr:rowOff>
    </xdr:from>
    <xdr:to>
      <xdr:col>9</xdr:col>
      <xdr:colOff>676275</xdr:colOff>
      <xdr:row>69</xdr:row>
      <xdr:rowOff>0</xdr:rowOff>
    </xdr:to>
    <xdr:sp>
      <xdr:nvSpPr>
        <xdr:cNvPr id="73" name="TextBox 74"/>
        <xdr:cNvSpPr txBox="1">
          <a:spLocks noChangeArrowheads="1"/>
        </xdr:cNvSpPr>
      </xdr:nvSpPr>
      <xdr:spPr>
        <a:xfrm>
          <a:off x="1047750" y="11277600"/>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Company completed the above disposal.</a:t>
          </a:r>
        </a:p>
      </xdr:txBody>
    </xdr:sp>
    <xdr:clientData/>
  </xdr:twoCellAnchor>
  <xdr:twoCellAnchor>
    <xdr:from>
      <xdr:col>1</xdr:col>
      <xdr:colOff>28575</xdr:colOff>
      <xdr:row>72</xdr:row>
      <xdr:rowOff>0</xdr:rowOff>
    </xdr:from>
    <xdr:to>
      <xdr:col>9</xdr:col>
      <xdr:colOff>666750</xdr:colOff>
      <xdr:row>72</xdr:row>
      <xdr:rowOff>0</xdr:rowOff>
    </xdr:to>
    <xdr:sp>
      <xdr:nvSpPr>
        <xdr:cNvPr id="74" name="TextBox 75"/>
        <xdr:cNvSpPr txBox="1">
          <a:spLocks noChangeArrowheads="1"/>
        </xdr:cNvSpPr>
      </xdr:nvSpPr>
      <xdr:spPr>
        <a:xfrm>
          <a:off x="371475" y="11763375"/>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PRS include the following:-</a:t>
          </a:r>
        </a:p>
      </xdr:txBody>
    </xdr:sp>
    <xdr:clientData/>
  </xdr:twoCellAnchor>
  <xdr:twoCellAnchor>
    <xdr:from>
      <xdr:col>2</xdr:col>
      <xdr:colOff>38100</xdr:colOff>
      <xdr:row>72</xdr:row>
      <xdr:rowOff>0</xdr:rowOff>
    </xdr:from>
    <xdr:to>
      <xdr:col>9</xdr:col>
      <xdr:colOff>676275</xdr:colOff>
      <xdr:row>72</xdr:row>
      <xdr:rowOff>0</xdr:rowOff>
    </xdr:to>
    <xdr:sp>
      <xdr:nvSpPr>
        <xdr:cNvPr id="75" name="TextBox 76"/>
        <xdr:cNvSpPr txBox="1">
          <a:spLocks noChangeArrowheads="1"/>
        </xdr:cNvSpPr>
      </xdr:nvSpPr>
      <xdr:spPr>
        <a:xfrm>
          <a:off x="676275" y="11763375"/>
          <a:ext cx="5924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CIE Disposal, 51% Permanis Acquisition and Pep Bottlers Acquisition were completed. Following the completion CIE ceased to be a wholly-owned subsidiary of the Company and Permanis Sdn Bhd and Pep Bottlers Sdn Bhd are now wholly-owned subsidiaries of the Company.</a:t>
          </a:r>
        </a:p>
      </xdr:txBody>
    </xdr:sp>
    <xdr:clientData/>
  </xdr:twoCellAnchor>
  <xdr:twoCellAnchor>
    <xdr:from>
      <xdr:col>0</xdr:col>
      <xdr:colOff>333375</xdr:colOff>
      <xdr:row>72</xdr:row>
      <xdr:rowOff>0</xdr:rowOff>
    </xdr:from>
    <xdr:to>
      <xdr:col>10</xdr:col>
      <xdr:colOff>0</xdr:colOff>
      <xdr:row>72</xdr:row>
      <xdr:rowOff>0</xdr:rowOff>
    </xdr:to>
    <xdr:sp>
      <xdr:nvSpPr>
        <xdr:cNvPr id="76" name="TextBox 77"/>
        <xdr:cNvSpPr txBox="1">
          <a:spLocks noChangeArrowheads="1"/>
        </xdr:cNvSpPr>
      </xdr:nvSpPr>
      <xdr:spPr>
        <a:xfrm>
          <a:off x="333375" y="11763375"/>
          <a:ext cx="6457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CIH Rights Issue and the Proposed Debt Settlement are in the final stage of implemention and will be completed by June 2004.
</a:t>
          </a:r>
        </a:p>
      </xdr:txBody>
    </xdr:sp>
    <xdr:clientData/>
  </xdr:twoCellAnchor>
  <xdr:twoCellAnchor>
    <xdr:from>
      <xdr:col>2</xdr:col>
      <xdr:colOff>9525</xdr:colOff>
      <xdr:row>116</xdr:row>
      <xdr:rowOff>0</xdr:rowOff>
    </xdr:from>
    <xdr:to>
      <xdr:col>9</xdr:col>
      <xdr:colOff>657225</xdr:colOff>
      <xdr:row>116</xdr:row>
      <xdr:rowOff>0</xdr:rowOff>
    </xdr:to>
    <xdr:sp>
      <xdr:nvSpPr>
        <xdr:cNvPr id="77" name="TextBox 78"/>
        <xdr:cNvSpPr txBox="1">
          <a:spLocks noChangeArrowheads="1"/>
        </xdr:cNvSpPr>
      </xdr:nvSpPr>
      <xdr:spPr>
        <a:xfrm>
          <a:off x="647700" y="1890712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March 2004, the Company had served a sealed notice of motion to proceed with the hearing of the appeal without the grounds of decision of the learned trial judge in the High Court. The Court of Appeal has refused to grant leave on the basis that such grounds of decision were necessary for the appeal to be determined. The lawyers handling this case will proceed to seek for the grounds of decision from the trial judge in the High Court. The lawyers are of the view that there is a good chance that the Court of Appeal would allow the appeal by the Company.  
No provision has been made in the accounts for the case as the Directors of the Company are of the opinion that the Company has a valid defence.</a:t>
          </a:r>
        </a:p>
      </xdr:txBody>
    </xdr:sp>
    <xdr:clientData/>
  </xdr:twoCellAnchor>
  <xdr:twoCellAnchor>
    <xdr:from>
      <xdr:col>2</xdr:col>
      <xdr:colOff>0</xdr:colOff>
      <xdr:row>116</xdr:row>
      <xdr:rowOff>0</xdr:rowOff>
    </xdr:from>
    <xdr:to>
      <xdr:col>9</xdr:col>
      <xdr:colOff>685800</xdr:colOff>
      <xdr:row>116</xdr:row>
      <xdr:rowOff>0</xdr:rowOff>
    </xdr:to>
    <xdr:sp>
      <xdr:nvSpPr>
        <xdr:cNvPr id="78" name="TextBox 79"/>
        <xdr:cNvSpPr txBox="1">
          <a:spLocks noChangeArrowheads="1"/>
        </xdr:cNvSpPr>
      </xdr:nvSpPr>
      <xdr:spPr>
        <a:xfrm>
          <a:off x="638175" y="18907125"/>
          <a:ext cx="59721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19050</xdr:colOff>
      <xdr:row>116</xdr:row>
      <xdr:rowOff>0</xdr:rowOff>
    </xdr:from>
    <xdr:to>
      <xdr:col>9</xdr:col>
      <xdr:colOff>676275</xdr:colOff>
      <xdr:row>116</xdr:row>
      <xdr:rowOff>0</xdr:rowOff>
    </xdr:to>
    <xdr:sp>
      <xdr:nvSpPr>
        <xdr:cNvPr id="79" name="TextBox 80"/>
        <xdr:cNvSpPr txBox="1">
          <a:spLocks noChangeArrowheads="1"/>
        </xdr:cNvSpPr>
      </xdr:nvSpPr>
      <xdr:spPr>
        <a:xfrm>
          <a:off x="657225" y="18907125"/>
          <a:ext cx="5943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lodged an appeal against the Senior Assistant Registrar ("SAR") decision given on 29th January 2003 and has also filed an application to adduce new evidence at the said appeal. The learned judge dismissed both the appeal and the application by the Defendant on 25th March 2004 with costs. The lawyers handling the matter are of the view that the learned judge has erred in his decision and upon the instruction by the Defendant, the lawyers are in the midst of preparing a Notice of Appeal to be lodged with the Court of Appeal.</a:t>
          </a:r>
        </a:p>
      </xdr:txBody>
    </xdr:sp>
    <xdr:clientData/>
  </xdr:twoCellAnchor>
  <xdr:twoCellAnchor>
    <xdr:from>
      <xdr:col>2</xdr:col>
      <xdr:colOff>28575</xdr:colOff>
      <xdr:row>116</xdr:row>
      <xdr:rowOff>0</xdr:rowOff>
    </xdr:from>
    <xdr:to>
      <xdr:col>9</xdr:col>
      <xdr:colOff>676275</xdr:colOff>
      <xdr:row>116</xdr:row>
      <xdr:rowOff>0</xdr:rowOff>
    </xdr:to>
    <xdr:sp>
      <xdr:nvSpPr>
        <xdr:cNvPr id="80" name="TextBox 81"/>
        <xdr:cNvSpPr txBox="1">
          <a:spLocks noChangeArrowheads="1"/>
        </xdr:cNvSpPr>
      </xdr:nvSpPr>
      <xdr:spPr>
        <a:xfrm>
          <a:off x="666750" y="1890712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Writ of Summons against CIQN was filed by PCQ on 27th June 2003 alleging that CIQN has wrongfully terminated the Agreement and that PCQ has suffered substantial loss and damage amounting to RM3.062 million resulting from the alleged breach of the Agreement by CIQN. CIQN has filed and served a Statement of Defence on PCQ on 21st August 2003. The hearing of the case management is now fixed on 11th January 2005.
As the case is still at the preliminary stage, the Directors of CIH cannot confirm the likely outcome or exposure of the suit to the CIH Group at this stage.</a:t>
          </a:r>
        </a:p>
      </xdr:txBody>
    </xdr:sp>
    <xdr:clientData/>
  </xdr:twoCellAnchor>
  <xdr:twoCellAnchor>
    <xdr:from>
      <xdr:col>2</xdr:col>
      <xdr:colOff>19050</xdr:colOff>
      <xdr:row>116</xdr:row>
      <xdr:rowOff>0</xdr:rowOff>
    </xdr:from>
    <xdr:to>
      <xdr:col>9</xdr:col>
      <xdr:colOff>685800</xdr:colOff>
      <xdr:row>116</xdr:row>
      <xdr:rowOff>0</xdr:rowOff>
    </xdr:to>
    <xdr:sp>
      <xdr:nvSpPr>
        <xdr:cNvPr id="81" name="TextBox 82"/>
        <xdr:cNvSpPr txBox="1">
          <a:spLocks noChangeArrowheads="1"/>
        </xdr:cNvSpPr>
      </xdr:nvSpPr>
      <xdr:spPr>
        <a:xfrm>
          <a:off x="657225" y="18907125"/>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Doe Industries Sdn Bhd ("DISB") issued a letter of demand against CL Hardware Sdn Bhd ("CLH") for the alleged infringement of the trade marks and copyright and the passing off of its goodwill in respect of a wide range of sanitary fittings, bathroom accessories and other related products ("Products"). The Products were originally designed, manufactured and supplied by DISB under and by reference to the brand name of DOE ("Trade Mark").</a:t>
          </a:r>
        </a:p>
      </xdr:txBody>
    </xdr:sp>
    <xdr:clientData/>
  </xdr:twoCellAnchor>
  <xdr:twoCellAnchor>
    <xdr:from>
      <xdr:col>1</xdr:col>
      <xdr:colOff>285750</xdr:colOff>
      <xdr:row>116</xdr:row>
      <xdr:rowOff>0</xdr:rowOff>
    </xdr:from>
    <xdr:to>
      <xdr:col>9</xdr:col>
      <xdr:colOff>685800</xdr:colOff>
      <xdr:row>116</xdr:row>
      <xdr:rowOff>0</xdr:rowOff>
    </xdr:to>
    <xdr:sp>
      <xdr:nvSpPr>
        <xdr:cNvPr id="82" name="TextBox 83"/>
        <xdr:cNvSpPr txBox="1">
          <a:spLocks noChangeArrowheads="1"/>
        </xdr:cNvSpPr>
      </xdr:nvSpPr>
      <xdr:spPr>
        <a:xfrm>
          <a:off x="628650" y="189071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handling the matter are of the view that DISB has acquired a substantial reputation and goodwill in Malaysia by virtue of its manufacture, extensive sale, promotion and registration of the Trade Mark. As such, DISB would be entitled to an injunction, damages and costs against CLH, the amount which has yet to be quantified. DISB is currently looking into legal action to be taken to protect its interest.</a:t>
          </a:r>
        </a:p>
      </xdr:txBody>
    </xdr:sp>
    <xdr:clientData/>
  </xdr:twoCellAnchor>
  <xdr:twoCellAnchor>
    <xdr:from>
      <xdr:col>3</xdr:col>
      <xdr:colOff>38100</xdr:colOff>
      <xdr:row>72</xdr:row>
      <xdr:rowOff>0</xdr:rowOff>
    </xdr:from>
    <xdr:to>
      <xdr:col>9</xdr:col>
      <xdr:colOff>666750</xdr:colOff>
      <xdr:row>72</xdr:row>
      <xdr:rowOff>0</xdr:rowOff>
    </xdr:to>
    <xdr:sp>
      <xdr:nvSpPr>
        <xdr:cNvPr id="83" name="TextBox 84"/>
        <xdr:cNvSpPr txBox="1">
          <a:spLocks noChangeArrowheads="1"/>
        </xdr:cNvSpPr>
      </xdr:nvSpPr>
      <xdr:spPr>
        <a:xfrm>
          <a:off x="1076325" y="11763375"/>
          <a:ext cx="5514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Renounceable Rights Issue of 57,377,835 new ordinary shares of RM1.00 each together with 57,377,835 free new detachable warrants on the basis of one (1) rights share and one (1) free warrant for every one (1) existing ordinary share of RM1.00 each, at an issue price of RM1.00 per rights shares ("Rights Issue"); and</a:t>
          </a:r>
        </a:p>
      </xdr:txBody>
    </xdr:sp>
    <xdr:clientData/>
  </xdr:twoCellAnchor>
  <xdr:twoCellAnchor>
    <xdr:from>
      <xdr:col>3</xdr:col>
      <xdr:colOff>28575</xdr:colOff>
      <xdr:row>72</xdr:row>
      <xdr:rowOff>0</xdr:rowOff>
    </xdr:from>
    <xdr:to>
      <xdr:col>9</xdr:col>
      <xdr:colOff>676275</xdr:colOff>
      <xdr:row>72</xdr:row>
      <xdr:rowOff>0</xdr:rowOff>
    </xdr:to>
    <xdr:sp>
      <xdr:nvSpPr>
        <xdr:cNvPr id="84" name="TextBox 85"/>
        <xdr:cNvSpPr txBox="1">
          <a:spLocks noChangeArrowheads="1"/>
        </xdr:cNvSpPr>
      </xdr:nvSpPr>
      <xdr:spPr>
        <a:xfrm>
          <a:off x="1066800" y="11763375"/>
          <a:ext cx="5534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Debt Settlement of RM15.0 million with Malaysian Assurance Alliance Berhad,via an issurance of 14,851,485 new ordinary shares of RM1.00 each at an issue price of RM1.01 per share ("Settlement Shares")</a:t>
          </a:r>
        </a:p>
      </xdr:txBody>
    </xdr:sp>
    <xdr:clientData/>
  </xdr:twoCellAnchor>
  <xdr:twoCellAnchor>
    <xdr:from>
      <xdr:col>2</xdr:col>
      <xdr:colOff>76200</xdr:colOff>
      <xdr:row>72</xdr:row>
      <xdr:rowOff>0</xdr:rowOff>
    </xdr:from>
    <xdr:to>
      <xdr:col>10</xdr:col>
      <xdr:colOff>333375</xdr:colOff>
      <xdr:row>72</xdr:row>
      <xdr:rowOff>0</xdr:rowOff>
    </xdr:to>
    <xdr:sp>
      <xdr:nvSpPr>
        <xdr:cNvPr id="85" name="TextBox 86"/>
        <xdr:cNvSpPr txBox="1">
          <a:spLocks noChangeArrowheads="1"/>
        </xdr:cNvSpPr>
      </xdr:nvSpPr>
      <xdr:spPr>
        <a:xfrm>
          <a:off x="714375" y="11763375"/>
          <a:ext cx="6410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June 2004 the Rights Issue and the Debt Settlement were completed and the following were </a:t>
          </a:r>
        </a:p>
      </xdr:txBody>
    </xdr:sp>
    <xdr:clientData/>
  </xdr:twoCellAnchor>
  <xdr:twoCellAnchor>
    <xdr:from>
      <xdr:col>2</xdr:col>
      <xdr:colOff>47625</xdr:colOff>
      <xdr:row>87</xdr:row>
      <xdr:rowOff>19050</xdr:rowOff>
    </xdr:from>
    <xdr:to>
      <xdr:col>9</xdr:col>
      <xdr:colOff>838200</xdr:colOff>
      <xdr:row>90</xdr:row>
      <xdr:rowOff>47625</xdr:rowOff>
    </xdr:to>
    <xdr:sp>
      <xdr:nvSpPr>
        <xdr:cNvPr id="86" name="TextBox 88"/>
        <xdr:cNvSpPr txBox="1">
          <a:spLocks noChangeArrowheads="1"/>
        </xdr:cNvSpPr>
      </xdr:nvSpPr>
      <xdr:spPr>
        <a:xfrm>
          <a:off x="685800" y="14230350"/>
          <a:ext cx="607695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warrants are constituted by a Deed Poll dated 18th March 2004. Each warrant entitles its registered holder to subscribe for one new ordinary share of RM1.00 each in the Company at a subscription price of RM1.08 per share. The expiry date for the exercise of the warrants is 23rd June 2009.</a:t>
          </a:r>
        </a:p>
      </xdr:txBody>
    </xdr:sp>
    <xdr:clientData/>
  </xdr:twoCellAnchor>
  <xdr:twoCellAnchor>
    <xdr:from>
      <xdr:col>2</xdr:col>
      <xdr:colOff>76200</xdr:colOff>
      <xdr:row>91</xdr:row>
      <xdr:rowOff>0</xdr:rowOff>
    </xdr:from>
    <xdr:to>
      <xdr:col>9</xdr:col>
      <xdr:colOff>752475</xdr:colOff>
      <xdr:row>93</xdr:row>
      <xdr:rowOff>19050</xdr:rowOff>
    </xdr:to>
    <xdr:sp>
      <xdr:nvSpPr>
        <xdr:cNvPr id="87" name="TextBox 89"/>
        <xdr:cNvSpPr txBox="1">
          <a:spLocks noChangeArrowheads="1"/>
        </xdr:cNvSpPr>
      </xdr:nvSpPr>
      <xdr:spPr>
        <a:xfrm>
          <a:off x="714375" y="14859000"/>
          <a:ext cx="596265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warrants were exercised during the financial quarter. As at the date hereof, a total of 57,377,835 warrants remain in issue.</a:t>
          </a:r>
        </a:p>
      </xdr:txBody>
    </xdr:sp>
    <xdr:clientData/>
  </xdr:twoCellAnchor>
  <xdr:twoCellAnchor>
    <xdr:from>
      <xdr:col>2</xdr:col>
      <xdr:colOff>19050</xdr:colOff>
      <xdr:row>72</xdr:row>
      <xdr:rowOff>0</xdr:rowOff>
    </xdr:from>
    <xdr:to>
      <xdr:col>9</xdr:col>
      <xdr:colOff>714375</xdr:colOff>
      <xdr:row>72</xdr:row>
      <xdr:rowOff>0</xdr:rowOff>
    </xdr:to>
    <xdr:sp>
      <xdr:nvSpPr>
        <xdr:cNvPr id="88" name="TextBox 90"/>
        <xdr:cNvSpPr txBox="1">
          <a:spLocks noChangeArrowheads="1"/>
        </xdr:cNvSpPr>
      </xdr:nvSpPr>
      <xdr:spPr>
        <a:xfrm>
          <a:off x="657225" y="1176337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additional 57,377,835 and 14,851,485 new ordinary shares of RM1.00 each issued pursuant to the aforesaid Rights Issue with Warrants and Settlement Shares pursuant to the Debt Settlement respectively has been granted listing and quotation on the Main Board of the Bursa Malaysia Securities Berhad with effect from 30th June 2004.</a:t>
          </a:r>
        </a:p>
      </xdr:txBody>
    </xdr:sp>
    <xdr:clientData/>
  </xdr:twoCellAnchor>
  <xdr:twoCellAnchor>
    <xdr:from>
      <xdr:col>2</xdr:col>
      <xdr:colOff>19050</xdr:colOff>
      <xdr:row>72</xdr:row>
      <xdr:rowOff>0</xdr:rowOff>
    </xdr:from>
    <xdr:to>
      <xdr:col>9</xdr:col>
      <xdr:colOff>714375</xdr:colOff>
      <xdr:row>72</xdr:row>
      <xdr:rowOff>0</xdr:rowOff>
    </xdr:to>
    <xdr:sp>
      <xdr:nvSpPr>
        <xdr:cNvPr id="89" name="TextBox 91"/>
        <xdr:cNvSpPr txBox="1">
          <a:spLocks noChangeArrowheads="1"/>
        </xdr:cNvSpPr>
      </xdr:nvSpPr>
      <xdr:spPr>
        <a:xfrm>
          <a:off x="657225" y="1176337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Company's 57,377,835 warrants issued pursuant to the Rights Issue with Warrants have been granted listing and quotation on the Main Board of the Bursa Malaysia Securities Berhad with effect from 30th June 2004.</a:t>
          </a:r>
        </a:p>
      </xdr:txBody>
    </xdr:sp>
    <xdr:clientData/>
  </xdr:twoCellAnchor>
  <xdr:twoCellAnchor>
    <xdr:from>
      <xdr:col>2</xdr:col>
      <xdr:colOff>19050</xdr:colOff>
      <xdr:row>72</xdr:row>
      <xdr:rowOff>0</xdr:rowOff>
    </xdr:from>
    <xdr:to>
      <xdr:col>9</xdr:col>
      <xdr:colOff>714375</xdr:colOff>
      <xdr:row>72</xdr:row>
      <xdr:rowOff>0</xdr:rowOff>
    </xdr:to>
    <xdr:sp>
      <xdr:nvSpPr>
        <xdr:cNvPr id="90" name="TextBox 92"/>
        <xdr:cNvSpPr txBox="1">
          <a:spLocks noChangeArrowheads="1"/>
        </xdr:cNvSpPr>
      </xdr:nvSpPr>
      <xdr:spPr>
        <a:xfrm>
          <a:off x="657225" y="1176337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2</xdr:col>
      <xdr:colOff>19050</xdr:colOff>
      <xdr:row>116</xdr:row>
      <xdr:rowOff>0</xdr:rowOff>
    </xdr:from>
    <xdr:to>
      <xdr:col>9</xdr:col>
      <xdr:colOff>685800</xdr:colOff>
      <xdr:row>116</xdr:row>
      <xdr:rowOff>0</xdr:rowOff>
    </xdr:to>
    <xdr:sp>
      <xdr:nvSpPr>
        <xdr:cNvPr id="91" name="TextBox 93"/>
        <xdr:cNvSpPr txBox="1">
          <a:spLocks noChangeArrowheads="1"/>
        </xdr:cNvSpPr>
      </xdr:nvSpPr>
      <xdr:spPr>
        <a:xfrm>
          <a:off x="657225" y="18907125"/>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TNT Logistics (Malaysia) Sdn Bhd ("Claimant") commenced an action against Permanis Sdn Bhd ("Permanis") and Permanis Sandilands Sdn Bhd ("Permanis Sandilands"), a wholly-owned subsidiary of Permanis (collectively the "Respondents") on 3rd April 2002 for the sum of RM0.569 million together with interest at the rate of 12.65% per annum on the sum of RM0.555 million from 21st August 2000 until settlement, general damages to be assessed and costs. The Respondents have counterclaimed for damages occasioned by the Claimant's breaches, to be assessed. However, the lawyers acting for the Respondents ("Lawyer") estimated that, based on evidence, losses amounting to RM10.0 million may be counterclaimed by the Respondents against the Claimant.</a:t>
          </a:r>
        </a:p>
      </xdr:txBody>
    </xdr:sp>
    <xdr:clientData/>
  </xdr:twoCellAnchor>
  <xdr:twoCellAnchor>
    <xdr:from>
      <xdr:col>2</xdr:col>
      <xdr:colOff>28575</xdr:colOff>
      <xdr:row>116</xdr:row>
      <xdr:rowOff>0</xdr:rowOff>
    </xdr:from>
    <xdr:to>
      <xdr:col>9</xdr:col>
      <xdr:colOff>647700</xdr:colOff>
      <xdr:row>116</xdr:row>
      <xdr:rowOff>0</xdr:rowOff>
    </xdr:to>
    <xdr:sp>
      <xdr:nvSpPr>
        <xdr:cNvPr id="92" name="TextBox 94"/>
        <xdr:cNvSpPr txBox="1">
          <a:spLocks noChangeArrowheads="1"/>
        </xdr:cNvSpPr>
      </xdr:nvSpPr>
      <xdr:spPr>
        <a:xfrm>
          <a:off x="666750" y="18907125"/>
          <a:ext cx="5905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are of the opinion that in the event that the Respondents successfully defend the claim, the costs incurred by the Respondents will not have a material impact on the financial statements of the Respondents.</a:t>
          </a:r>
        </a:p>
      </xdr:txBody>
    </xdr:sp>
    <xdr:clientData/>
  </xdr:twoCellAnchor>
  <xdr:twoCellAnchor>
    <xdr:from>
      <xdr:col>2</xdr:col>
      <xdr:colOff>0</xdr:colOff>
      <xdr:row>116</xdr:row>
      <xdr:rowOff>0</xdr:rowOff>
    </xdr:from>
    <xdr:to>
      <xdr:col>9</xdr:col>
      <xdr:colOff>695325</xdr:colOff>
      <xdr:row>116</xdr:row>
      <xdr:rowOff>0</xdr:rowOff>
    </xdr:to>
    <xdr:sp>
      <xdr:nvSpPr>
        <xdr:cNvPr id="93" name="TextBox 95"/>
        <xdr:cNvSpPr txBox="1">
          <a:spLocks noChangeArrowheads="1"/>
        </xdr:cNvSpPr>
      </xdr:nvSpPr>
      <xdr:spPr>
        <a:xfrm>
          <a:off x="638175" y="189071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Arbitration has been fixed for hearing from 15th to 17th September 2004 and on 21st, 27th to 29th October 2004.</a:t>
          </a:r>
        </a:p>
      </xdr:txBody>
    </xdr:sp>
    <xdr:clientData/>
  </xdr:twoCellAnchor>
  <xdr:twoCellAnchor>
    <xdr:from>
      <xdr:col>2</xdr:col>
      <xdr:colOff>28575</xdr:colOff>
      <xdr:row>116</xdr:row>
      <xdr:rowOff>0</xdr:rowOff>
    </xdr:from>
    <xdr:to>
      <xdr:col>9</xdr:col>
      <xdr:colOff>685800</xdr:colOff>
      <xdr:row>116</xdr:row>
      <xdr:rowOff>0</xdr:rowOff>
    </xdr:to>
    <xdr:sp>
      <xdr:nvSpPr>
        <xdr:cNvPr id="94" name="TextBox 96"/>
        <xdr:cNvSpPr txBox="1">
          <a:spLocks noChangeArrowheads="1"/>
        </xdr:cNvSpPr>
      </xdr:nvSpPr>
      <xdr:spPr>
        <a:xfrm>
          <a:off x="666750" y="18907125"/>
          <a:ext cx="5943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Sdn Bhd vs Leow Keng Feng ("1st Defendant"), Che Mud bin Che Ahmad (t/a Jaja Enterprise) ("2nd Defendant"), Zulkiflee bin Ismail ("3rd Defendant") and Che Mansor Adabi bin Che Hassan ("4th Defendant") (collectively "Defendants")</a:t>
          </a:r>
        </a:p>
      </xdr:txBody>
    </xdr:sp>
    <xdr:clientData/>
  </xdr:twoCellAnchor>
  <xdr:twoCellAnchor>
    <xdr:from>
      <xdr:col>2</xdr:col>
      <xdr:colOff>19050</xdr:colOff>
      <xdr:row>116</xdr:row>
      <xdr:rowOff>0</xdr:rowOff>
    </xdr:from>
    <xdr:to>
      <xdr:col>9</xdr:col>
      <xdr:colOff>714375</xdr:colOff>
      <xdr:row>116</xdr:row>
      <xdr:rowOff>0</xdr:rowOff>
    </xdr:to>
    <xdr:sp>
      <xdr:nvSpPr>
        <xdr:cNvPr id="95" name="TextBox 97"/>
        <xdr:cNvSpPr txBox="1">
          <a:spLocks noChangeArrowheads="1"/>
        </xdr:cNvSpPr>
      </xdr:nvSpPr>
      <xdr:spPr>
        <a:xfrm>
          <a:off x="657225" y="189071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had sold and delivered goods amounting to RM0.517 million to the Defendants. Permanis Sandilands has obtained a judgement in default against the 2nd defendant and is in the process of extracting the application to serve Originating Summons against the 1st Defendant, 3rd Defendant and 4th Defendant by way of substituting service. 
</a:t>
          </a:r>
        </a:p>
      </xdr:txBody>
    </xdr:sp>
    <xdr:clientData/>
  </xdr:twoCellAnchor>
  <xdr:twoCellAnchor>
    <xdr:from>
      <xdr:col>2</xdr:col>
      <xdr:colOff>28575</xdr:colOff>
      <xdr:row>116</xdr:row>
      <xdr:rowOff>0</xdr:rowOff>
    </xdr:from>
    <xdr:to>
      <xdr:col>9</xdr:col>
      <xdr:colOff>685800</xdr:colOff>
      <xdr:row>116</xdr:row>
      <xdr:rowOff>0</xdr:rowOff>
    </xdr:to>
    <xdr:sp>
      <xdr:nvSpPr>
        <xdr:cNvPr id="96" name="TextBox 98"/>
        <xdr:cNvSpPr txBox="1">
          <a:spLocks noChangeArrowheads="1"/>
        </xdr:cNvSpPr>
      </xdr:nvSpPr>
      <xdr:spPr>
        <a:xfrm>
          <a:off x="666750" y="18907125"/>
          <a:ext cx="5943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116</xdr:row>
      <xdr:rowOff>0</xdr:rowOff>
    </xdr:from>
    <xdr:to>
      <xdr:col>9</xdr:col>
      <xdr:colOff>714375</xdr:colOff>
      <xdr:row>116</xdr:row>
      <xdr:rowOff>0</xdr:rowOff>
    </xdr:to>
    <xdr:sp>
      <xdr:nvSpPr>
        <xdr:cNvPr id="97" name="TextBox 99"/>
        <xdr:cNvSpPr txBox="1">
          <a:spLocks noChangeArrowheads="1"/>
        </xdr:cNvSpPr>
      </xdr:nvSpPr>
      <xdr:spPr>
        <a:xfrm>
          <a:off x="657225" y="189071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filed a suit against Tai Bee Lan (t/a Syarikat Sin Chai Heng) ("Defendant") vide Penang High Court Civil Suit No. 22-41-99 for sums due and owing to it for goods sold and delivered to the Defendant. On 16th October 1999, the Penang High Court granted a judgement for RM0.302 million with interest and cost against the Defendant. Bankruptcy proceedings were commenced thereafter against the Defendant vide Penang High Court Bankruptcy No. MT2-22-41-1999 and the Defendant was adjudged bankrupt on 23rd January 2003.</a:t>
          </a:r>
        </a:p>
      </xdr:txBody>
    </xdr:sp>
    <xdr:clientData/>
  </xdr:twoCellAnchor>
  <xdr:twoCellAnchor>
    <xdr:from>
      <xdr:col>2</xdr:col>
      <xdr:colOff>47625</xdr:colOff>
      <xdr:row>116</xdr:row>
      <xdr:rowOff>0</xdr:rowOff>
    </xdr:from>
    <xdr:to>
      <xdr:col>9</xdr:col>
      <xdr:colOff>695325</xdr:colOff>
      <xdr:row>116</xdr:row>
      <xdr:rowOff>0</xdr:rowOff>
    </xdr:to>
    <xdr:sp>
      <xdr:nvSpPr>
        <xdr:cNvPr id="98" name="TextBox 100"/>
        <xdr:cNvSpPr txBox="1">
          <a:spLocks noChangeArrowheads="1"/>
        </xdr:cNvSpPr>
      </xdr:nvSpPr>
      <xdr:spPr>
        <a:xfrm>
          <a:off x="685800" y="1890712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116</xdr:row>
      <xdr:rowOff>0</xdr:rowOff>
    </xdr:from>
    <xdr:to>
      <xdr:col>9</xdr:col>
      <xdr:colOff>666750</xdr:colOff>
      <xdr:row>116</xdr:row>
      <xdr:rowOff>0</xdr:rowOff>
    </xdr:to>
    <xdr:sp>
      <xdr:nvSpPr>
        <xdr:cNvPr id="99" name="TextBox 101"/>
        <xdr:cNvSpPr txBox="1">
          <a:spLocks noChangeArrowheads="1"/>
        </xdr:cNvSpPr>
      </xdr:nvSpPr>
      <xdr:spPr>
        <a:xfrm>
          <a:off x="657225" y="1890712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issued a writ of summons against Mega Two Marketing ("Defendant") for sums due and owing for goods sold and delivered to the Defendant amounting of RM0.412 million. Judgement in default against the Defendant was obtained on 28th November 2003. The lawyers acting for Permanis Sandilands have filed a bankruptcy notice against the Defendant and is now pending extraction from the relevant court.</a:t>
          </a:r>
        </a:p>
      </xdr:txBody>
    </xdr:sp>
    <xdr:clientData/>
  </xdr:twoCellAnchor>
  <xdr:twoCellAnchor>
    <xdr:from>
      <xdr:col>2</xdr:col>
      <xdr:colOff>0</xdr:colOff>
      <xdr:row>116</xdr:row>
      <xdr:rowOff>0</xdr:rowOff>
    </xdr:from>
    <xdr:to>
      <xdr:col>9</xdr:col>
      <xdr:colOff>695325</xdr:colOff>
      <xdr:row>116</xdr:row>
      <xdr:rowOff>0</xdr:rowOff>
    </xdr:to>
    <xdr:sp>
      <xdr:nvSpPr>
        <xdr:cNvPr id="100" name="TextBox 102"/>
        <xdr:cNvSpPr txBox="1">
          <a:spLocks noChangeArrowheads="1"/>
        </xdr:cNvSpPr>
      </xdr:nvSpPr>
      <xdr:spPr>
        <a:xfrm>
          <a:off x="638175" y="189071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116</xdr:row>
      <xdr:rowOff>0</xdr:rowOff>
    </xdr:from>
    <xdr:to>
      <xdr:col>9</xdr:col>
      <xdr:colOff>685800</xdr:colOff>
      <xdr:row>116</xdr:row>
      <xdr:rowOff>0</xdr:rowOff>
    </xdr:to>
    <xdr:sp>
      <xdr:nvSpPr>
        <xdr:cNvPr id="101" name="TextBox 103"/>
        <xdr:cNvSpPr txBox="1">
          <a:spLocks noChangeArrowheads="1"/>
        </xdr:cNvSpPr>
      </xdr:nvSpPr>
      <xdr:spPr>
        <a:xfrm>
          <a:off x="657225" y="18907125"/>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claim has been brought by Perbadanan Stadium Merdeka ("Plaintiff") against Permanis vide Kuala Lumpur High Court Commercial Suit No. D5-22-69-2002 for the sum of RM0.300 million for an alleged breach of contract to provide sponsorship for a concert organised by the Plaintiff. The Plaintiff further alleged that Permanis had breached the said contract by reason of its failure to provide advertisements and cash to the Plaintiff. Permanis denied the existence of the alleged contract and had offered to contribute a sum of RM50,000 in cash and RM20,000 in kind.</a:t>
          </a:r>
        </a:p>
      </xdr:txBody>
    </xdr:sp>
    <xdr:clientData/>
  </xdr:twoCellAnchor>
  <xdr:twoCellAnchor>
    <xdr:from>
      <xdr:col>2</xdr:col>
      <xdr:colOff>28575</xdr:colOff>
      <xdr:row>116</xdr:row>
      <xdr:rowOff>0</xdr:rowOff>
    </xdr:from>
    <xdr:to>
      <xdr:col>9</xdr:col>
      <xdr:colOff>714375</xdr:colOff>
      <xdr:row>116</xdr:row>
      <xdr:rowOff>0</xdr:rowOff>
    </xdr:to>
    <xdr:sp>
      <xdr:nvSpPr>
        <xdr:cNvPr id="102" name="TextBox 104"/>
        <xdr:cNvSpPr txBox="1">
          <a:spLocks noChangeArrowheads="1"/>
        </xdr:cNvSpPr>
      </xdr:nvSpPr>
      <xdr:spPr>
        <a:xfrm>
          <a:off x="666750" y="18907125"/>
          <a:ext cx="5972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However, the Plaintiff had subsequently breached the conditions attached to Permanis's offer, inter-alia, by removing Permanis's banners from the stadium at which the concert was being held and consequently, Permanis had counterclaimed for loss and damage suffered as a result of the Plaintiff's actions. The matter has been fixed for trial on 9th and 10th February 2005.</a:t>
          </a:r>
        </a:p>
      </xdr:txBody>
    </xdr:sp>
    <xdr:clientData/>
  </xdr:twoCellAnchor>
  <xdr:twoCellAnchor>
    <xdr:from>
      <xdr:col>1</xdr:col>
      <xdr:colOff>28575</xdr:colOff>
      <xdr:row>69</xdr:row>
      <xdr:rowOff>0</xdr:rowOff>
    </xdr:from>
    <xdr:to>
      <xdr:col>9</xdr:col>
      <xdr:colOff>714375</xdr:colOff>
      <xdr:row>69</xdr:row>
      <xdr:rowOff>0</xdr:rowOff>
    </xdr:to>
    <xdr:sp>
      <xdr:nvSpPr>
        <xdr:cNvPr id="103" name="TextBox 105"/>
        <xdr:cNvSpPr txBox="1">
          <a:spLocks noChangeArrowheads="1"/>
        </xdr:cNvSpPr>
      </xdr:nvSpPr>
      <xdr:spPr>
        <a:xfrm>
          <a:off x="371475" y="11277600"/>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quarter under review.</a:t>
          </a:r>
        </a:p>
      </xdr:txBody>
    </xdr:sp>
    <xdr:clientData/>
  </xdr:twoCellAnchor>
  <xdr:twoCellAnchor>
    <xdr:from>
      <xdr:col>1</xdr:col>
      <xdr:colOff>28575</xdr:colOff>
      <xdr:row>37</xdr:row>
      <xdr:rowOff>19050</xdr:rowOff>
    </xdr:from>
    <xdr:to>
      <xdr:col>9</xdr:col>
      <xdr:colOff>838200</xdr:colOff>
      <xdr:row>39</xdr:row>
      <xdr:rowOff>47625</xdr:rowOff>
    </xdr:to>
    <xdr:sp>
      <xdr:nvSpPr>
        <xdr:cNvPr id="104" name="TextBox 106"/>
        <xdr:cNvSpPr txBox="1">
          <a:spLocks noChangeArrowheads="1"/>
        </xdr:cNvSpPr>
      </xdr:nvSpPr>
      <xdr:spPr>
        <a:xfrm>
          <a:off x="371475" y="6076950"/>
          <a:ext cx="63912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continue to control its costs to ensure its existing products remain competitive in the current market environment and the continuing of new product launching and aggressive promotional activities.</a:t>
          </a:r>
        </a:p>
      </xdr:txBody>
    </xdr:sp>
    <xdr:clientData/>
  </xdr:twoCellAnchor>
  <xdr:twoCellAnchor>
    <xdr:from>
      <xdr:col>2</xdr:col>
      <xdr:colOff>19050</xdr:colOff>
      <xdr:row>72</xdr:row>
      <xdr:rowOff>0</xdr:rowOff>
    </xdr:from>
    <xdr:to>
      <xdr:col>9</xdr:col>
      <xdr:colOff>714375</xdr:colOff>
      <xdr:row>72</xdr:row>
      <xdr:rowOff>0</xdr:rowOff>
    </xdr:to>
    <xdr:sp>
      <xdr:nvSpPr>
        <xdr:cNvPr id="105" name="TextBox 107"/>
        <xdr:cNvSpPr txBox="1">
          <a:spLocks noChangeArrowheads="1"/>
        </xdr:cNvSpPr>
      </xdr:nvSpPr>
      <xdr:spPr>
        <a:xfrm>
          <a:off x="657225" y="11763375"/>
          <a:ext cx="59817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171</xdr:row>
      <xdr:rowOff>0</xdr:rowOff>
    </xdr:from>
    <xdr:to>
      <xdr:col>9</xdr:col>
      <xdr:colOff>742950</xdr:colOff>
      <xdr:row>171</xdr:row>
      <xdr:rowOff>0</xdr:rowOff>
    </xdr:to>
    <xdr:sp>
      <xdr:nvSpPr>
        <xdr:cNvPr id="106" name="TextBox 108"/>
        <xdr:cNvSpPr txBox="1">
          <a:spLocks noChangeArrowheads="1"/>
        </xdr:cNvSpPr>
      </xdr:nvSpPr>
      <xdr:spPr>
        <a:xfrm>
          <a:off x="638175" y="27832050"/>
          <a:ext cx="6029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purpose of calculating diluted loss per share, the net loss attributable to shareholders and the weighted average number of ordinary shares in issue during the current reporting quarter and financial yaer-to-date have been adjusted for the effects of dilutive of all potential ordinary shares.</a:t>
          </a:r>
        </a:p>
      </xdr:txBody>
    </xdr:sp>
    <xdr:clientData/>
  </xdr:twoCellAnchor>
  <xdr:twoCellAnchor>
    <xdr:from>
      <xdr:col>1</xdr:col>
      <xdr:colOff>19050</xdr:colOff>
      <xdr:row>72</xdr:row>
      <xdr:rowOff>0</xdr:rowOff>
    </xdr:from>
    <xdr:to>
      <xdr:col>9</xdr:col>
      <xdr:colOff>828675</xdr:colOff>
      <xdr:row>73</xdr:row>
      <xdr:rowOff>57150</xdr:rowOff>
    </xdr:to>
    <xdr:sp>
      <xdr:nvSpPr>
        <xdr:cNvPr id="107" name="TextBox 109"/>
        <xdr:cNvSpPr txBox="1">
          <a:spLocks noChangeArrowheads="1"/>
        </xdr:cNvSpPr>
      </xdr:nvSpPr>
      <xdr:spPr>
        <a:xfrm>
          <a:off x="361950" y="11763375"/>
          <a:ext cx="6391275"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corporate proposal announced from the date of the quarterly report to the date of this announcement. </a:t>
          </a:r>
        </a:p>
      </xdr:txBody>
    </xdr:sp>
    <xdr:clientData/>
  </xdr:twoCellAnchor>
  <xdr:twoCellAnchor>
    <xdr:from>
      <xdr:col>2</xdr:col>
      <xdr:colOff>0</xdr:colOff>
      <xdr:row>74</xdr:row>
      <xdr:rowOff>0</xdr:rowOff>
    </xdr:from>
    <xdr:to>
      <xdr:col>9</xdr:col>
      <xdr:colOff>857250</xdr:colOff>
      <xdr:row>74</xdr:row>
      <xdr:rowOff>0</xdr:rowOff>
    </xdr:to>
    <xdr:sp>
      <xdr:nvSpPr>
        <xdr:cNvPr id="108" name="TextBox 110"/>
        <xdr:cNvSpPr txBox="1">
          <a:spLocks noChangeArrowheads="1"/>
        </xdr:cNvSpPr>
      </xdr:nvSpPr>
      <xdr:spPr>
        <a:xfrm>
          <a:off x="638175" y="12087225"/>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the proceeds from the Rights Issue and its balance available as at 31st December 2004 are as follows:-</a:t>
          </a:r>
        </a:p>
      </xdr:txBody>
    </xdr:sp>
    <xdr:clientData/>
  </xdr:twoCellAnchor>
  <xdr:twoCellAnchor>
    <xdr:from>
      <xdr:col>2</xdr:col>
      <xdr:colOff>28575</xdr:colOff>
      <xdr:row>116</xdr:row>
      <xdr:rowOff>0</xdr:rowOff>
    </xdr:from>
    <xdr:to>
      <xdr:col>9</xdr:col>
      <xdr:colOff>790575</xdr:colOff>
      <xdr:row>116</xdr:row>
      <xdr:rowOff>0</xdr:rowOff>
    </xdr:to>
    <xdr:sp>
      <xdr:nvSpPr>
        <xdr:cNvPr id="109" name="TextBox 111"/>
        <xdr:cNvSpPr txBox="1">
          <a:spLocks noChangeArrowheads="1"/>
        </xdr:cNvSpPr>
      </xdr:nvSpPr>
      <xdr:spPr>
        <a:xfrm>
          <a:off x="666750" y="18907125"/>
          <a:ext cx="6048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An application for Stay of Execution (Summons in Chambers) was filed on 16th September 2004 and on 23rd November, 2004 after considering submission of parties the Honourable Court dismissed the application with costs. The Defendant will file a Motion to move the Court of Appeal for a stay pending disposal of the appeal.</a:t>
          </a:r>
        </a:p>
      </xdr:txBody>
    </xdr:sp>
    <xdr:clientData/>
  </xdr:twoCellAnchor>
  <xdr:twoCellAnchor>
    <xdr:from>
      <xdr:col>2</xdr:col>
      <xdr:colOff>47625</xdr:colOff>
      <xdr:row>65</xdr:row>
      <xdr:rowOff>0</xdr:rowOff>
    </xdr:from>
    <xdr:to>
      <xdr:col>9</xdr:col>
      <xdr:colOff>828675</xdr:colOff>
      <xdr:row>65</xdr:row>
      <xdr:rowOff>0</xdr:rowOff>
    </xdr:to>
    <xdr:sp>
      <xdr:nvSpPr>
        <xdr:cNvPr id="110" name="TextBox 112"/>
        <xdr:cNvSpPr txBox="1">
          <a:spLocks noChangeArrowheads="1"/>
        </xdr:cNvSpPr>
      </xdr:nvSpPr>
      <xdr:spPr>
        <a:xfrm>
          <a:off x="685800" y="10629900"/>
          <a:ext cx="6067425" cy="0"/>
        </a:xfrm>
        <a:prstGeom prst="rect">
          <a:avLst/>
        </a:prstGeom>
        <a:noFill/>
        <a:ln w="9525" cmpd="sng">
          <a:noFill/>
        </a:ln>
      </xdr:spPr>
      <xdr:txBody>
        <a:bodyPr vertOverflow="clip" wrap="square" anchor="just"/>
        <a:p>
          <a:pPr algn="l">
            <a:defRPr/>
          </a:pPr>
          <a:r>
            <a:rPr lang="en-US" cap="none" sz="1000" b="0" i="0" u="none" baseline="0">
              <a:latin typeface="Arial"/>
              <a:ea typeface="Arial"/>
              <a:cs typeface="Arial"/>
            </a:rPr>
            <a:t>Included in the results of the Group for the current quarter were profits arising from the sale of properties amounting to RM0.459 million.
</a:t>
          </a:r>
        </a:p>
      </xdr:txBody>
    </xdr:sp>
    <xdr:clientData/>
  </xdr:twoCellAnchor>
  <xdr:twoCellAnchor>
    <xdr:from>
      <xdr:col>1</xdr:col>
      <xdr:colOff>28575</xdr:colOff>
      <xdr:row>30</xdr:row>
      <xdr:rowOff>0</xdr:rowOff>
    </xdr:from>
    <xdr:to>
      <xdr:col>9</xdr:col>
      <xdr:colOff>857250</xdr:colOff>
      <xdr:row>35</xdr:row>
      <xdr:rowOff>19050</xdr:rowOff>
    </xdr:to>
    <xdr:sp>
      <xdr:nvSpPr>
        <xdr:cNvPr id="111" name="TextBox 113"/>
        <xdr:cNvSpPr txBox="1">
          <a:spLocks noChangeArrowheads="1"/>
        </xdr:cNvSpPr>
      </xdr:nvSpPr>
      <xdr:spPr>
        <a:xfrm>
          <a:off x="371475" y="4924425"/>
          <a:ext cx="6410325" cy="828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RM0.87 million represents a decrease of 54.7% over the preceding quarter's profit before tax of RM1.91 million. The decrease in profit before tax was partly attributable to the writeback of stock loss which has already been fully provided in 2005 amounting to RM8.0 million from a subsidiary's former third party logistic provider. In addition to the quarter under review, there was also a write off of the discontinued trade mark amounting to RM4.88 million and losses arising from the Proposed Divestment of RM7.23 million.</a:t>
          </a:r>
        </a:p>
      </xdr:txBody>
    </xdr:sp>
    <xdr:clientData/>
  </xdr:twoCellAnchor>
  <xdr:twoCellAnchor>
    <xdr:from>
      <xdr:col>1</xdr:col>
      <xdr:colOff>28575</xdr:colOff>
      <xdr:row>40</xdr:row>
      <xdr:rowOff>0</xdr:rowOff>
    </xdr:from>
    <xdr:to>
      <xdr:col>9</xdr:col>
      <xdr:colOff>809625</xdr:colOff>
      <xdr:row>42</xdr:row>
      <xdr:rowOff>28575</xdr:rowOff>
    </xdr:to>
    <xdr:sp>
      <xdr:nvSpPr>
        <xdr:cNvPr id="112" name="TextBox 114"/>
        <xdr:cNvSpPr txBox="1">
          <a:spLocks noChangeArrowheads="1"/>
        </xdr:cNvSpPr>
      </xdr:nvSpPr>
      <xdr:spPr>
        <a:xfrm>
          <a:off x="371475" y="6543675"/>
          <a:ext cx="63627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any unforeseen circumstances, the Directors are of the opinion that the Group's financial performance in the next financial year will continue to improve.</a:t>
          </a:r>
        </a:p>
      </xdr:txBody>
    </xdr:sp>
    <xdr:clientData/>
  </xdr:twoCellAnchor>
  <xdr:twoCellAnchor>
    <xdr:from>
      <xdr:col>1</xdr:col>
      <xdr:colOff>28575</xdr:colOff>
      <xdr:row>14</xdr:row>
      <xdr:rowOff>0</xdr:rowOff>
    </xdr:from>
    <xdr:to>
      <xdr:col>9</xdr:col>
      <xdr:colOff>828675</xdr:colOff>
      <xdr:row>14</xdr:row>
      <xdr:rowOff>0</xdr:rowOff>
    </xdr:to>
    <xdr:sp>
      <xdr:nvSpPr>
        <xdr:cNvPr id="113" name="TextBox 115"/>
        <xdr:cNvSpPr txBox="1">
          <a:spLocks noChangeArrowheads="1"/>
        </xdr:cNvSpPr>
      </xdr:nvSpPr>
      <xdr:spPr>
        <a:xfrm>
          <a:off x="371475" y="2333625"/>
          <a:ext cx="6381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reclassification of an amount of RM1.464 million from "Other Operating Income" to "Operating Expenses" resulted in a negative variance of RM0.859 million reported in the other operating income for the current quarter.</a:t>
          </a:r>
        </a:p>
      </xdr:txBody>
    </xdr:sp>
    <xdr:clientData/>
  </xdr:twoCellAnchor>
  <xdr:twoCellAnchor>
    <xdr:from>
      <xdr:col>2</xdr:col>
      <xdr:colOff>28575</xdr:colOff>
      <xdr:row>65</xdr:row>
      <xdr:rowOff>0</xdr:rowOff>
    </xdr:from>
    <xdr:to>
      <xdr:col>9</xdr:col>
      <xdr:colOff>838200</xdr:colOff>
      <xdr:row>65</xdr:row>
      <xdr:rowOff>0</xdr:rowOff>
    </xdr:to>
    <xdr:sp>
      <xdr:nvSpPr>
        <xdr:cNvPr id="114" name="TextBox 117"/>
        <xdr:cNvSpPr txBox="1">
          <a:spLocks noChangeArrowheads="1"/>
        </xdr:cNvSpPr>
      </xdr:nvSpPr>
      <xdr:spPr>
        <a:xfrm>
          <a:off x="666750" y="10629900"/>
          <a:ext cx="6096000" cy="0"/>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28575</xdr:colOff>
      <xdr:row>174</xdr:row>
      <xdr:rowOff>0</xdr:rowOff>
    </xdr:from>
    <xdr:to>
      <xdr:col>9</xdr:col>
      <xdr:colOff>828675</xdr:colOff>
      <xdr:row>174</xdr:row>
      <xdr:rowOff>0</xdr:rowOff>
    </xdr:to>
    <xdr:sp>
      <xdr:nvSpPr>
        <xdr:cNvPr id="115" name="TextBox 119"/>
        <xdr:cNvSpPr txBox="1">
          <a:spLocks noChangeArrowheads="1"/>
        </xdr:cNvSpPr>
      </xdr:nvSpPr>
      <xdr:spPr>
        <a:xfrm>
          <a:off x="666750" y="28317825"/>
          <a:ext cx="6086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1</xdr:col>
      <xdr:colOff>28575</xdr:colOff>
      <xdr:row>61</xdr:row>
      <xdr:rowOff>0</xdr:rowOff>
    </xdr:from>
    <xdr:to>
      <xdr:col>9</xdr:col>
      <xdr:colOff>857250</xdr:colOff>
      <xdr:row>63</xdr:row>
      <xdr:rowOff>28575</xdr:rowOff>
    </xdr:to>
    <xdr:sp>
      <xdr:nvSpPr>
        <xdr:cNvPr id="116" name="TextBox 121"/>
        <xdr:cNvSpPr txBox="1">
          <a:spLocks noChangeArrowheads="1"/>
        </xdr:cNvSpPr>
      </xdr:nvSpPr>
      <xdr:spPr>
        <a:xfrm>
          <a:off x="371475" y="9982200"/>
          <a:ext cx="641032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effective tax rate for the current quarter is lower than the statutory tax rate mainly due to certain income not subject to tax and utilisation of tax losses.</a:t>
          </a:r>
        </a:p>
      </xdr:txBody>
    </xdr:sp>
    <xdr:clientData/>
  </xdr:twoCellAnchor>
  <xdr:twoCellAnchor>
    <xdr:from>
      <xdr:col>0</xdr:col>
      <xdr:colOff>333375</xdr:colOff>
      <xdr:row>116</xdr:row>
      <xdr:rowOff>0</xdr:rowOff>
    </xdr:from>
    <xdr:to>
      <xdr:col>9</xdr:col>
      <xdr:colOff>790575</xdr:colOff>
      <xdr:row>116</xdr:row>
      <xdr:rowOff>0</xdr:rowOff>
    </xdr:to>
    <xdr:sp>
      <xdr:nvSpPr>
        <xdr:cNvPr id="117" name="TextBox 122"/>
        <xdr:cNvSpPr txBox="1">
          <a:spLocks noChangeArrowheads="1"/>
        </xdr:cNvSpPr>
      </xdr:nvSpPr>
      <xdr:spPr>
        <a:xfrm>
          <a:off x="333375" y="18907125"/>
          <a:ext cx="63817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June 2005, Permanis Sandilands, a wholly-owned subsidiary commenced arbitration proceedings against Konsortium Logistik Berhad ("KLB") to claim for stock losses amounting to a sum of RM22.71 million, which arose from a Warehousing and Distribution Services Agreement dated 1st November 2000 ("the Agreement") and a Settlement and Supplementary Agreement dated 18th September 2004 made between KLB and Permanis Sandilands. KLB had provided warehousing and distribution services to Permanis Sandilands under the Agreement.</a:t>
          </a:r>
        </a:p>
      </xdr:txBody>
    </xdr:sp>
    <xdr:clientData/>
  </xdr:twoCellAnchor>
  <xdr:twoCellAnchor>
    <xdr:from>
      <xdr:col>1</xdr:col>
      <xdr:colOff>28575</xdr:colOff>
      <xdr:row>116</xdr:row>
      <xdr:rowOff>0</xdr:rowOff>
    </xdr:from>
    <xdr:to>
      <xdr:col>9</xdr:col>
      <xdr:colOff>809625</xdr:colOff>
      <xdr:row>116</xdr:row>
      <xdr:rowOff>0</xdr:rowOff>
    </xdr:to>
    <xdr:sp>
      <xdr:nvSpPr>
        <xdr:cNvPr id="118" name="TextBox 123"/>
        <xdr:cNvSpPr txBox="1">
          <a:spLocks noChangeArrowheads="1"/>
        </xdr:cNvSpPr>
      </xdr:nvSpPr>
      <xdr:spPr>
        <a:xfrm>
          <a:off x="371475" y="18907125"/>
          <a:ext cx="63627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Under Clause 12 of the Agreement, Permanis Sandilands's claim against KLB is to be decided by a single arbitrator in accordance with the Rules of Arbitration of the Kuala Lumpur Regional Center of Arbitration.</a:t>
          </a:r>
        </a:p>
      </xdr:txBody>
    </xdr:sp>
    <xdr:clientData/>
  </xdr:twoCellAnchor>
  <xdr:twoCellAnchor>
    <xdr:from>
      <xdr:col>1</xdr:col>
      <xdr:colOff>19050</xdr:colOff>
      <xdr:row>116</xdr:row>
      <xdr:rowOff>0</xdr:rowOff>
    </xdr:from>
    <xdr:to>
      <xdr:col>9</xdr:col>
      <xdr:colOff>790575</xdr:colOff>
      <xdr:row>116</xdr:row>
      <xdr:rowOff>0</xdr:rowOff>
    </xdr:to>
    <xdr:sp>
      <xdr:nvSpPr>
        <xdr:cNvPr id="119" name="TextBox 124"/>
        <xdr:cNvSpPr txBox="1">
          <a:spLocks noChangeArrowheads="1"/>
        </xdr:cNvSpPr>
      </xdr:nvSpPr>
      <xdr:spPr>
        <a:xfrm>
          <a:off x="361950" y="18907125"/>
          <a:ext cx="635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August, 2005, our solicitors was served with a Writ of Summons wherein KLB has filed an application to the High Court for the matter to be heard before a High Court Judge under the jurisdiction of the Courts rather than by way of Arbitration. The subsidiary is currently opposing the said Application and has filed an Affidavit in reply on 12th August 2005.</a:t>
          </a:r>
        </a:p>
      </xdr:txBody>
    </xdr:sp>
    <xdr:clientData/>
  </xdr:twoCellAnchor>
  <xdr:twoCellAnchor>
    <xdr:from>
      <xdr:col>1</xdr:col>
      <xdr:colOff>47625</xdr:colOff>
      <xdr:row>116</xdr:row>
      <xdr:rowOff>0</xdr:rowOff>
    </xdr:from>
    <xdr:to>
      <xdr:col>9</xdr:col>
      <xdr:colOff>809625</xdr:colOff>
      <xdr:row>116</xdr:row>
      <xdr:rowOff>0</xdr:rowOff>
    </xdr:to>
    <xdr:sp>
      <xdr:nvSpPr>
        <xdr:cNvPr id="120" name="TextBox 125"/>
        <xdr:cNvSpPr txBox="1">
          <a:spLocks noChangeArrowheads="1"/>
        </xdr:cNvSpPr>
      </xdr:nvSpPr>
      <xdr:spPr>
        <a:xfrm>
          <a:off x="390525" y="18907125"/>
          <a:ext cx="6343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subsidiary is also applying to the High Court for KLB's Application to be stayed pending the conclusion of the Arbitration proceeding.</a:t>
          </a:r>
        </a:p>
      </xdr:txBody>
    </xdr:sp>
    <xdr:clientData/>
  </xdr:twoCellAnchor>
  <xdr:twoCellAnchor>
    <xdr:from>
      <xdr:col>1</xdr:col>
      <xdr:colOff>28575</xdr:colOff>
      <xdr:row>116</xdr:row>
      <xdr:rowOff>0</xdr:rowOff>
    </xdr:from>
    <xdr:to>
      <xdr:col>9</xdr:col>
      <xdr:colOff>790575</xdr:colOff>
      <xdr:row>116</xdr:row>
      <xdr:rowOff>0</xdr:rowOff>
    </xdr:to>
    <xdr:sp>
      <xdr:nvSpPr>
        <xdr:cNvPr id="121" name="TextBox 126"/>
        <xdr:cNvSpPr txBox="1">
          <a:spLocks noChangeArrowheads="1"/>
        </xdr:cNvSpPr>
      </xdr:nvSpPr>
      <xdr:spPr>
        <a:xfrm>
          <a:off x="371475" y="18907125"/>
          <a:ext cx="6343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August 2005, the subsidiary's solicitor was served with a Writ of Summons wherein KLB has filed an application to the High Court for the matter to be heard before a High Court Judge under the jurisdiction of the Courts rather than by way of Arbitration ("Application"). The subsidiary is currently opposing the said Application and has filed an Affidavit in reply on 12th August 2005. </a:t>
          </a:r>
        </a:p>
      </xdr:txBody>
    </xdr:sp>
    <xdr:clientData/>
  </xdr:twoCellAnchor>
  <xdr:twoCellAnchor>
    <xdr:from>
      <xdr:col>1</xdr:col>
      <xdr:colOff>19050</xdr:colOff>
      <xdr:row>118</xdr:row>
      <xdr:rowOff>0</xdr:rowOff>
    </xdr:from>
    <xdr:to>
      <xdr:col>9</xdr:col>
      <xdr:colOff>847725</xdr:colOff>
      <xdr:row>118</xdr:row>
      <xdr:rowOff>0</xdr:rowOff>
    </xdr:to>
    <xdr:sp>
      <xdr:nvSpPr>
        <xdr:cNvPr id="122" name="TextBox 128"/>
        <xdr:cNvSpPr txBox="1">
          <a:spLocks noChangeArrowheads="1"/>
        </xdr:cNvSpPr>
      </xdr:nvSpPr>
      <xdr:spPr>
        <a:xfrm>
          <a:off x="361950" y="19230975"/>
          <a:ext cx="6410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CIQ filed a motion for stay at the Court of Appeal and the Court than fixed all three matters (i.e. CIQ's appeal, Affin's application to strike out the appeal and CIQ's motion for stay) on 27th March 2006 for hearing. Upon CIQ's request, the court fixed the hearing of CIQ's motion for stay on 28th February 2006 which was subsequently adjourned to 29th March 2006.
</a:t>
          </a:r>
        </a:p>
      </xdr:txBody>
    </xdr:sp>
    <xdr:clientData/>
  </xdr:twoCellAnchor>
  <xdr:twoCellAnchor>
    <xdr:from>
      <xdr:col>2</xdr:col>
      <xdr:colOff>19050</xdr:colOff>
      <xdr:row>172</xdr:row>
      <xdr:rowOff>0</xdr:rowOff>
    </xdr:from>
    <xdr:to>
      <xdr:col>9</xdr:col>
      <xdr:colOff>828675</xdr:colOff>
      <xdr:row>173</xdr:row>
      <xdr:rowOff>19050</xdr:rowOff>
    </xdr:to>
    <xdr:sp>
      <xdr:nvSpPr>
        <xdr:cNvPr id="123" name="TextBox 130"/>
        <xdr:cNvSpPr txBox="1">
          <a:spLocks noChangeArrowheads="1"/>
        </xdr:cNvSpPr>
      </xdr:nvSpPr>
      <xdr:spPr>
        <a:xfrm>
          <a:off x="657225" y="27993975"/>
          <a:ext cx="6096000"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diluted earnings per share in respect of warrants is not presented as it is anti-dilutive.</a:t>
          </a:r>
        </a:p>
      </xdr:txBody>
    </xdr:sp>
    <xdr:clientData/>
  </xdr:twoCellAnchor>
  <xdr:twoCellAnchor>
    <xdr:from>
      <xdr:col>2</xdr:col>
      <xdr:colOff>19050</xdr:colOff>
      <xdr:row>118</xdr:row>
      <xdr:rowOff>0</xdr:rowOff>
    </xdr:from>
    <xdr:to>
      <xdr:col>10</xdr:col>
      <xdr:colOff>0</xdr:colOff>
      <xdr:row>118</xdr:row>
      <xdr:rowOff>0</xdr:rowOff>
    </xdr:to>
    <xdr:sp>
      <xdr:nvSpPr>
        <xdr:cNvPr id="124" name="TextBox 131"/>
        <xdr:cNvSpPr txBox="1">
          <a:spLocks noChangeArrowheads="1"/>
        </xdr:cNvSpPr>
      </xdr:nvSpPr>
      <xdr:spPr>
        <a:xfrm>
          <a:off x="657225" y="19230975"/>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CIQ or it's holding company provide an irrevocable Bank Guarantee in favour of Affin for the sum of RM0.621 million being half of the judgment sum that was obtained by Affin on 4th April 2003;</a:t>
          </a:r>
        </a:p>
      </xdr:txBody>
    </xdr:sp>
    <xdr:clientData/>
  </xdr:twoCellAnchor>
  <xdr:twoCellAnchor>
    <xdr:from>
      <xdr:col>2</xdr:col>
      <xdr:colOff>0</xdr:colOff>
      <xdr:row>118</xdr:row>
      <xdr:rowOff>0</xdr:rowOff>
    </xdr:from>
    <xdr:to>
      <xdr:col>10</xdr:col>
      <xdr:colOff>19050</xdr:colOff>
      <xdr:row>118</xdr:row>
      <xdr:rowOff>0</xdr:rowOff>
    </xdr:to>
    <xdr:sp>
      <xdr:nvSpPr>
        <xdr:cNvPr id="125" name="TextBox 132"/>
        <xdr:cNvSpPr txBox="1">
          <a:spLocks noChangeArrowheads="1"/>
        </xdr:cNvSpPr>
      </xdr:nvSpPr>
      <xdr:spPr>
        <a:xfrm>
          <a:off x="638175" y="19230975"/>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said Bank Guarantee shall be deposited with Messrs Shook Lin &amp; Bok, the solicitors for Affin within thirty (30) days from 29th March 2006;</a:t>
          </a:r>
        </a:p>
      </xdr:txBody>
    </xdr:sp>
    <xdr:clientData/>
  </xdr:twoCellAnchor>
  <xdr:twoCellAnchor>
    <xdr:from>
      <xdr:col>2</xdr:col>
      <xdr:colOff>0</xdr:colOff>
      <xdr:row>118</xdr:row>
      <xdr:rowOff>0</xdr:rowOff>
    </xdr:from>
    <xdr:to>
      <xdr:col>9</xdr:col>
      <xdr:colOff>828675</xdr:colOff>
      <xdr:row>118</xdr:row>
      <xdr:rowOff>0</xdr:rowOff>
    </xdr:to>
    <xdr:sp>
      <xdr:nvSpPr>
        <xdr:cNvPr id="126" name="TextBox 133"/>
        <xdr:cNvSpPr txBox="1">
          <a:spLocks noChangeArrowheads="1"/>
        </xdr:cNvSpPr>
      </xdr:nvSpPr>
      <xdr:spPr>
        <a:xfrm>
          <a:off x="638175" y="19230975"/>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all execution and/or enforcement of the judgment dated 4th April 2003 obtained by Affin against CIQ be stayed pending disposal of the appeal; and</a:t>
          </a:r>
        </a:p>
      </xdr:txBody>
    </xdr:sp>
    <xdr:clientData/>
  </xdr:twoCellAnchor>
  <xdr:twoCellAnchor>
    <xdr:from>
      <xdr:col>1</xdr:col>
      <xdr:colOff>19050</xdr:colOff>
      <xdr:row>74</xdr:row>
      <xdr:rowOff>0</xdr:rowOff>
    </xdr:from>
    <xdr:to>
      <xdr:col>9</xdr:col>
      <xdr:colOff>828675</xdr:colOff>
      <xdr:row>74</xdr:row>
      <xdr:rowOff>0</xdr:rowOff>
    </xdr:to>
    <xdr:sp>
      <xdr:nvSpPr>
        <xdr:cNvPr id="127" name="TextBox 134"/>
        <xdr:cNvSpPr txBox="1">
          <a:spLocks noChangeArrowheads="1"/>
        </xdr:cNvSpPr>
      </xdr:nvSpPr>
      <xdr:spPr>
        <a:xfrm>
          <a:off x="361950" y="12087225"/>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5th May 2006 in respect of the Proposed Sale and Leaseback of two (2) plots of leasehold land held under HS(M)13244A, PT20104 and HS(M)13245A, PT20105 in the Mukim of Kajang, District of Hulu Langat, Selangor Darul Ehsan together with the buildings erected thereon with Amanah Raya Berhad is currently in the process of implementating the proposal.</a:t>
          </a:r>
        </a:p>
      </xdr:txBody>
    </xdr:sp>
    <xdr:clientData/>
  </xdr:twoCellAnchor>
  <xdr:twoCellAnchor>
    <xdr:from>
      <xdr:col>1</xdr:col>
      <xdr:colOff>285750</xdr:colOff>
      <xdr:row>118</xdr:row>
      <xdr:rowOff>0</xdr:rowOff>
    </xdr:from>
    <xdr:to>
      <xdr:col>10</xdr:col>
      <xdr:colOff>19050</xdr:colOff>
      <xdr:row>118</xdr:row>
      <xdr:rowOff>0</xdr:rowOff>
    </xdr:to>
    <xdr:sp>
      <xdr:nvSpPr>
        <xdr:cNvPr id="128" name="TextBox 135"/>
        <xdr:cNvSpPr txBox="1">
          <a:spLocks noChangeArrowheads="1"/>
        </xdr:cNvSpPr>
      </xdr:nvSpPr>
      <xdr:spPr>
        <a:xfrm>
          <a:off x="628650" y="19230975"/>
          <a:ext cx="6181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CIQ or the Company provide an irrevocable Bank Guarantee in favour of Affin for the sum of RM0.621 million being half of the judgment sum that was obtained by Affin on 23rd April 2003;</a:t>
          </a:r>
        </a:p>
      </xdr:txBody>
    </xdr:sp>
    <xdr:clientData/>
  </xdr:twoCellAnchor>
  <xdr:twoCellAnchor>
    <xdr:from>
      <xdr:col>1</xdr:col>
      <xdr:colOff>276225</xdr:colOff>
      <xdr:row>118</xdr:row>
      <xdr:rowOff>0</xdr:rowOff>
    </xdr:from>
    <xdr:to>
      <xdr:col>9</xdr:col>
      <xdr:colOff>847725</xdr:colOff>
      <xdr:row>118</xdr:row>
      <xdr:rowOff>0</xdr:rowOff>
    </xdr:to>
    <xdr:sp>
      <xdr:nvSpPr>
        <xdr:cNvPr id="129" name="TextBox 136"/>
        <xdr:cNvSpPr txBox="1">
          <a:spLocks noChangeArrowheads="1"/>
        </xdr:cNvSpPr>
      </xdr:nvSpPr>
      <xdr:spPr>
        <a:xfrm>
          <a:off x="619125" y="19230975"/>
          <a:ext cx="6153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said Bank Guarantee shall be deposited with Messrs Shook Lin &amp; Bok, the solicitors for Affin within thirty (30) days from 29th March 2006;</a:t>
          </a:r>
        </a:p>
      </xdr:txBody>
    </xdr:sp>
    <xdr:clientData/>
  </xdr:twoCellAnchor>
  <xdr:twoCellAnchor>
    <xdr:from>
      <xdr:col>1</xdr:col>
      <xdr:colOff>19050</xdr:colOff>
      <xdr:row>65</xdr:row>
      <xdr:rowOff>0</xdr:rowOff>
    </xdr:from>
    <xdr:to>
      <xdr:col>9</xdr:col>
      <xdr:colOff>838200</xdr:colOff>
      <xdr:row>65</xdr:row>
      <xdr:rowOff>0</xdr:rowOff>
    </xdr:to>
    <xdr:sp>
      <xdr:nvSpPr>
        <xdr:cNvPr id="130" name="TextBox 138"/>
        <xdr:cNvSpPr txBox="1">
          <a:spLocks noChangeArrowheads="1"/>
        </xdr:cNvSpPr>
      </xdr:nvSpPr>
      <xdr:spPr>
        <a:xfrm>
          <a:off x="361950" y="10629900"/>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11th June 2007, a wholly-owned subsidiary of the Company had entered into a Sale and Purchase Agreement  with Batu Tiga Quarry Sdn Bhd for the disposal of nine (9) parcels of freehold lands situated at Mukim Ulu Semenyih, Daerah Ulu Langat, Selangor. The disposal is currently pending completion due to certain conditions precedent has not been duly satisfied or fulfilled.</a:t>
          </a:r>
        </a:p>
      </xdr:txBody>
    </xdr:sp>
    <xdr:clientData/>
  </xdr:twoCellAnchor>
  <xdr:twoCellAnchor>
    <xdr:from>
      <xdr:col>1</xdr:col>
      <xdr:colOff>76200</xdr:colOff>
      <xdr:row>116</xdr:row>
      <xdr:rowOff>0</xdr:rowOff>
    </xdr:from>
    <xdr:to>
      <xdr:col>9</xdr:col>
      <xdr:colOff>828675</xdr:colOff>
      <xdr:row>118</xdr:row>
      <xdr:rowOff>0</xdr:rowOff>
    </xdr:to>
    <xdr:sp>
      <xdr:nvSpPr>
        <xdr:cNvPr id="131" name="TextBox 139"/>
        <xdr:cNvSpPr txBox="1">
          <a:spLocks noChangeArrowheads="1"/>
        </xdr:cNvSpPr>
      </xdr:nvSpPr>
      <xdr:spPr>
        <a:xfrm>
          <a:off x="419100" y="18907125"/>
          <a:ext cx="6334125"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from the date of the last quarter report up to the date of this report, except as disclosed below:-
</a:t>
          </a:r>
        </a:p>
      </xdr:txBody>
    </xdr:sp>
    <xdr:clientData/>
  </xdr:twoCellAnchor>
  <xdr:twoCellAnchor>
    <xdr:from>
      <xdr:col>2</xdr:col>
      <xdr:colOff>28575</xdr:colOff>
      <xdr:row>95</xdr:row>
      <xdr:rowOff>0</xdr:rowOff>
    </xdr:from>
    <xdr:to>
      <xdr:col>9</xdr:col>
      <xdr:colOff>828675</xdr:colOff>
      <xdr:row>99</xdr:row>
      <xdr:rowOff>47625</xdr:rowOff>
    </xdr:to>
    <xdr:sp>
      <xdr:nvSpPr>
        <xdr:cNvPr id="132" name="TextBox 140"/>
        <xdr:cNvSpPr txBox="1">
          <a:spLocks noChangeArrowheads="1"/>
        </xdr:cNvSpPr>
      </xdr:nvSpPr>
      <xdr:spPr>
        <a:xfrm>
          <a:off x="666750" y="15506700"/>
          <a:ext cx="6086475"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entered into foreign currency forward contracts to manage exposure to the currency risk for payables which are denominated in a currency other than the functional currency of the Group. The notional amount and maturity date of the foreign currency forward contracts outstanding as at 14th August 2007 are as follows:-</a:t>
          </a:r>
        </a:p>
      </xdr:txBody>
    </xdr:sp>
    <xdr:clientData/>
  </xdr:twoCellAnchor>
  <xdr:twoCellAnchor>
    <xdr:from>
      <xdr:col>2</xdr:col>
      <xdr:colOff>0</xdr:colOff>
      <xdr:row>108</xdr:row>
      <xdr:rowOff>0</xdr:rowOff>
    </xdr:from>
    <xdr:to>
      <xdr:col>9</xdr:col>
      <xdr:colOff>828675</xdr:colOff>
      <xdr:row>112</xdr:row>
      <xdr:rowOff>47625</xdr:rowOff>
    </xdr:to>
    <xdr:sp>
      <xdr:nvSpPr>
        <xdr:cNvPr id="133" name="TextBox 141"/>
        <xdr:cNvSpPr txBox="1">
          <a:spLocks noChangeArrowheads="1"/>
        </xdr:cNvSpPr>
      </xdr:nvSpPr>
      <xdr:spPr>
        <a:xfrm>
          <a:off x="638175" y="17611725"/>
          <a:ext cx="6115050"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foreign currency contracts are entered into to hedge the Group's purchases in foreign currencies, the contracted rates are used to convert the foreign currency amounts into Ringgit Malaysia. Any gains or losses arising from contracts entered into as hedges of anticipated future transactions are deferred until the dates of such transactions at which time they are included in the measurement of such transactions. </a:t>
          </a:r>
        </a:p>
      </xdr:txBody>
    </xdr:sp>
    <xdr:clientData/>
  </xdr:twoCellAnchor>
  <xdr:twoCellAnchor>
    <xdr:from>
      <xdr:col>2</xdr:col>
      <xdr:colOff>19050</xdr:colOff>
      <xdr:row>107</xdr:row>
      <xdr:rowOff>0</xdr:rowOff>
    </xdr:from>
    <xdr:to>
      <xdr:col>9</xdr:col>
      <xdr:colOff>790575</xdr:colOff>
      <xdr:row>107</xdr:row>
      <xdr:rowOff>19050</xdr:rowOff>
    </xdr:to>
    <xdr:sp>
      <xdr:nvSpPr>
        <xdr:cNvPr id="134" name="TextBox 142"/>
        <xdr:cNvSpPr txBox="1">
          <a:spLocks noChangeArrowheads="1"/>
        </xdr:cNvSpPr>
      </xdr:nvSpPr>
      <xdr:spPr>
        <a:xfrm>
          <a:off x="657225" y="17449800"/>
          <a:ext cx="6057900" cy="1905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66675</xdr:colOff>
      <xdr:row>116</xdr:row>
      <xdr:rowOff>0</xdr:rowOff>
    </xdr:from>
    <xdr:to>
      <xdr:col>10</xdr:col>
      <xdr:colOff>19050</xdr:colOff>
      <xdr:row>116</xdr:row>
      <xdr:rowOff>0</xdr:rowOff>
    </xdr:to>
    <xdr:sp>
      <xdr:nvSpPr>
        <xdr:cNvPr id="135" name="TextBox 143"/>
        <xdr:cNvSpPr txBox="1">
          <a:spLocks noChangeArrowheads="1"/>
        </xdr:cNvSpPr>
      </xdr:nvSpPr>
      <xdr:spPr>
        <a:xfrm>
          <a:off x="409575" y="18907125"/>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since the last audited financial statement up to the date of this report except as disclosed below:-
</a:t>
          </a:r>
        </a:p>
      </xdr:txBody>
    </xdr:sp>
    <xdr:clientData/>
  </xdr:twoCellAnchor>
  <xdr:twoCellAnchor>
    <xdr:from>
      <xdr:col>2</xdr:col>
      <xdr:colOff>38100</xdr:colOff>
      <xdr:row>118</xdr:row>
      <xdr:rowOff>0</xdr:rowOff>
    </xdr:from>
    <xdr:to>
      <xdr:col>9</xdr:col>
      <xdr:colOff>800100</xdr:colOff>
      <xdr:row>118</xdr:row>
      <xdr:rowOff>0</xdr:rowOff>
    </xdr:to>
    <xdr:sp>
      <xdr:nvSpPr>
        <xdr:cNvPr id="136" name="TextBox 144"/>
        <xdr:cNvSpPr txBox="1">
          <a:spLocks noChangeArrowheads="1"/>
        </xdr:cNvSpPr>
      </xdr:nvSpPr>
      <xdr:spPr>
        <a:xfrm>
          <a:off x="676275" y="19230975"/>
          <a:ext cx="6048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Court of Appeal on 21st and 22nd November 2006 allowed the Appellent appeal, set aside the Order for Specific Performance and dismissed the Cross-Appeal which was lodged by the Respondent. In the circumstances, unless the Respondent applies for leave to appeal to the Federal Court against the decision of the Court of Appeal, the claim by the Respondent against the Appellent stands dismissed.</a:t>
          </a:r>
        </a:p>
      </xdr:txBody>
    </xdr:sp>
    <xdr:clientData/>
  </xdr:twoCellAnchor>
  <xdr:twoCellAnchor>
    <xdr:from>
      <xdr:col>2</xdr:col>
      <xdr:colOff>19050</xdr:colOff>
      <xdr:row>118</xdr:row>
      <xdr:rowOff>0</xdr:rowOff>
    </xdr:from>
    <xdr:to>
      <xdr:col>9</xdr:col>
      <xdr:colOff>819150</xdr:colOff>
      <xdr:row>118</xdr:row>
      <xdr:rowOff>0</xdr:rowOff>
    </xdr:to>
    <xdr:sp>
      <xdr:nvSpPr>
        <xdr:cNvPr id="137" name="TextBox 145"/>
        <xdr:cNvSpPr txBox="1">
          <a:spLocks noChangeArrowheads="1"/>
        </xdr:cNvSpPr>
      </xdr:nvSpPr>
      <xdr:spPr>
        <a:xfrm>
          <a:off x="657225" y="19230975"/>
          <a:ext cx="6086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21st November 2006, the Court of Appeal dismissed the Appellent's appeal with costs. 
The liability on the construction cost of RM1.24 million and the estimated interest expenses have been fully provided by the Appellent at the balance sheet date.</a:t>
          </a:r>
        </a:p>
      </xdr:txBody>
    </xdr:sp>
    <xdr:clientData/>
  </xdr:twoCellAnchor>
  <xdr:twoCellAnchor>
    <xdr:from>
      <xdr:col>2</xdr:col>
      <xdr:colOff>19050</xdr:colOff>
      <xdr:row>118</xdr:row>
      <xdr:rowOff>0</xdr:rowOff>
    </xdr:from>
    <xdr:to>
      <xdr:col>9</xdr:col>
      <xdr:colOff>828675</xdr:colOff>
      <xdr:row>118</xdr:row>
      <xdr:rowOff>0</xdr:rowOff>
    </xdr:to>
    <xdr:sp>
      <xdr:nvSpPr>
        <xdr:cNvPr id="138" name="TextBox 146"/>
        <xdr:cNvSpPr txBox="1">
          <a:spLocks noChangeArrowheads="1"/>
        </xdr:cNvSpPr>
      </xdr:nvSpPr>
      <xdr:spPr>
        <a:xfrm>
          <a:off x="657225" y="19230975"/>
          <a:ext cx="6096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Shah Alam High Court has decided on 16th January 2007 that the matter should be referred to Arbitration and that the High Court does not have the jurisdiction to hear the case. The Claimant's solicitors are currently preparing the cause papers to commence the Arbitration process at the Kuala Lumpur Regional Arbitration Centre.</a:t>
          </a:r>
        </a:p>
      </xdr:txBody>
    </xdr:sp>
    <xdr:clientData/>
  </xdr:twoCellAnchor>
  <xdr:twoCellAnchor>
    <xdr:from>
      <xdr:col>2</xdr:col>
      <xdr:colOff>19050</xdr:colOff>
      <xdr:row>118</xdr:row>
      <xdr:rowOff>0</xdr:rowOff>
    </xdr:from>
    <xdr:to>
      <xdr:col>9</xdr:col>
      <xdr:colOff>838200</xdr:colOff>
      <xdr:row>118</xdr:row>
      <xdr:rowOff>0</xdr:rowOff>
    </xdr:to>
    <xdr:sp>
      <xdr:nvSpPr>
        <xdr:cNvPr id="139" name="TextBox 147"/>
        <xdr:cNvSpPr txBox="1">
          <a:spLocks noChangeArrowheads="1"/>
        </xdr:cNvSpPr>
      </xdr:nvSpPr>
      <xdr:spPr>
        <a:xfrm>
          <a:off x="657225" y="19230975"/>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January 2007, the Kuala Lumpur High Court granted an Order of Interim Injunction in favour of the Plaintiff wherein the 3rd and 4th Defendants are not allowed to, inter-alia, manufacture, sell and/or distribute the Kickapoo Joy Juice Products pending the conclusion of the hearing of the Writ of Summons taken out by the Plaintiff against the 3rd and 4th Defendant.</a:t>
          </a:r>
        </a:p>
      </xdr:txBody>
    </xdr:sp>
    <xdr:clientData/>
  </xdr:twoCellAnchor>
  <xdr:twoCellAnchor>
    <xdr:from>
      <xdr:col>3</xdr:col>
      <xdr:colOff>0</xdr:colOff>
      <xdr:row>118</xdr:row>
      <xdr:rowOff>0</xdr:rowOff>
    </xdr:from>
    <xdr:to>
      <xdr:col>9</xdr:col>
      <xdr:colOff>742950</xdr:colOff>
      <xdr:row>118</xdr:row>
      <xdr:rowOff>0</xdr:rowOff>
    </xdr:to>
    <xdr:sp>
      <xdr:nvSpPr>
        <xdr:cNvPr id="140" name="TextBox 148"/>
        <xdr:cNvSpPr txBox="1">
          <a:spLocks noChangeArrowheads="1"/>
        </xdr:cNvSpPr>
      </xdr:nvSpPr>
      <xdr:spPr>
        <a:xfrm>
          <a:off x="1038225" y="19230975"/>
          <a:ext cx="5629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Application to the High Court for a stay of Execution in respect of the Injunction ("Stay Application"); and</a:t>
          </a:r>
        </a:p>
      </xdr:txBody>
    </xdr:sp>
    <xdr:clientData/>
  </xdr:twoCellAnchor>
  <xdr:twoCellAnchor>
    <xdr:from>
      <xdr:col>2</xdr:col>
      <xdr:colOff>19050</xdr:colOff>
      <xdr:row>118</xdr:row>
      <xdr:rowOff>0</xdr:rowOff>
    </xdr:from>
    <xdr:to>
      <xdr:col>9</xdr:col>
      <xdr:colOff>838200</xdr:colOff>
      <xdr:row>118</xdr:row>
      <xdr:rowOff>0</xdr:rowOff>
    </xdr:to>
    <xdr:sp>
      <xdr:nvSpPr>
        <xdr:cNvPr id="141" name="TextBox 149"/>
        <xdr:cNvSpPr txBox="1">
          <a:spLocks noChangeArrowheads="1"/>
        </xdr:cNvSpPr>
      </xdr:nvSpPr>
      <xdr:spPr>
        <a:xfrm>
          <a:off x="657225" y="19230975"/>
          <a:ext cx="610552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121</xdr:row>
      <xdr:rowOff>0</xdr:rowOff>
    </xdr:from>
    <xdr:to>
      <xdr:col>10</xdr:col>
      <xdr:colOff>9525</xdr:colOff>
      <xdr:row>124</xdr:row>
      <xdr:rowOff>38100</xdr:rowOff>
    </xdr:to>
    <xdr:sp>
      <xdr:nvSpPr>
        <xdr:cNvPr id="142" name="TextBox 150"/>
        <xdr:cNvSpPr txBox="1">
          <a:spLocks noChangeArrowheads="1"/>
        </xdr:cNvSpPr>
      </xdr:nvSpPr>
      <xdr:spPr>
        <a:xfrm>
          <a:off x="638175" y="19716750"/>
          <a:ext cx="61626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Both parties withdraw all claims made against the other and the Claimant has agreed to accept a total of RM8.0 million as full and final settlement of all outstanding due by the Respondent to the Claimant pursuant to the Warehousing &amp; Distribution Services Agreement dated 1st November 2000. </a:t>
          </a:r>
        </a:p>
      </xdr:txBody>
    </xdr:sp>
    <xdr:clientData/>
  </xdr:twoCellAnchor>
  <xdr:twoCellAnchor>
    <xdr:from>
      <xdr:col>2</xdr:col>
      <xdr:colOff>9525</xdr:colOff>
      <xdr:row>127</xdr:row>
      <xdr:rowOff>9525</xdr:rowOff>
    </xdr:from>
    <xdr:to>
      <xdr:col>9</xdr:col>
      <xdr:colOff>857250</xdr:colOff>
      <xdr:row>129</xdr:row>
      <xdr:rowOff>0</xdr:rowOff>
    </xdr:to>
    <xdr:sp>
      <xdr:nvSpPr>
        <xdr:cNvPr id="143" name="TextBox 151"/>
        <xdr:cNvSpPr txBox="1">
          <a:spLocks noChangeArrowheads="1"/>
        </xdr:cNvSpPr>
      </xdr:nvSpPr>
      <xdr:spPr>
        <a:xfrm>
          <a:off x="647700" y="20697825"/>
          <a:ext cx="6134100" cy="314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18th July 2007, the Arbitrator decided in favor of the Claimant. The Respondent has recently referred the matter to the High Court to review the Arbitrator's decision. </a:t>
          </a:r>
        </a:p>
      </xdr:txBody>
    </xdr:sp>
    <xdr:clientData/>
  </xdr:twoCellAnchor>
  <xdr:twoCellAnchor>
    <xdr:from>
      <xdr:col>1</xdr:col>
      <xdr:colOff>285750</xdr:colOff>
      <xdr:row>130</xdr:row>
      <xdr:rowOff>0</xdr:rowOff>
    </xdr:from>
    <xdr:to>
      <xdr:col>9</xdr:col>
      <xdr:colOff>847725</xdr:colOff>
      <xdr:row>136</xdr:row>
      <xdr:rowOff>47625</xdr:rowOff>
    </xdr:to>
    <xdr:sp>
      <xdr:nvSpPr>
        <xdr:cNvPr id="144" name="TextBox 152"/>
        <xdr:cNvSpPr txBox="1">
          <a:spLocks noChangeArrowheads="1"/>
        </xdr:cNvSpPr>
      </xdr:nvSpPr>
      <xdr:spPr>
        <a:xfrm>
          <a:off x="628650" y="21174075"/>
          <a:ext cx="6143625" cy="10191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a letter from Antah Holdings Berhad ("Antah") dated 13th August 2001, Antah had unconditionally and irrevocably confirmed, undertaken and agreed that in the event the Respondent shall be liable for a sum in excess of RM1.86 million arising out of or in connection with the Claimant's proceedings, Antah shall indemnify and keep the Respondent fully indemnified for all claims, liabilities, losses, damages and/or expenses (including solicitors' costs on a full indemnity basis) in excess of the said RM1.86 million. Nevertheless, RM2.0 million has been provided for in the books of the Respondent.</a:t>
          </a:r>
        </a:p>
      </xdr:txBody>
    </xdr:sp>
    <xdr:clientData/>
  </xdr:twoCellAnchor>
  <xdr:twoCellAnchor>
    <xdr:from>
      <xdr:col>2</xdr:col>
      <xdr:colOff>19050</xdr:colOff>
      <xdr:row>140</xdr:row>
      <xdr:rowOff>19050</xdr:rowOff>
    </xdr:from>
    <xdr:to>
      <xdr:col>9</xdr:col>
      <xdr:colOff>847725</xdr:colOff>
      <xdr:row>144</xdr:row>
      <xdr:rowOff>28575</xdr:rowOff>
    </xdr:to>
    <xdr:sp>
      <xdr:nvSpPr>
        <xdr:cNvPr id="145" name="TextBox 153"/>
        <xdr:cNvSpPr txBox="1">
          <a:spLocks noChangeArrowheads="1"/>
        </xdr:cNvSpPr>
      </xdr:nvSpPr>
      <xdr:spPr>
        <a:xfrm>
          <a:off x="657225" y="22812375"/>
          <a:ext cx="6115050" cy="6572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June 2007, the Court turn down the Defendants' application for a stay of execution of the injuction as it would defeat the injunction granted on 30th January 2007. The Defendants' solicitors are filing an appeal to the Court of Appeal over the High Court's decision and the matter should be heard by the Court of Appeal on 21st August 2007.</a:t>
          </a:r>
        </a:p>
      </xdr:txBody>
    </xdr:sp>
    <xdr:clientData/>
  </xdr:twoCellAnchor>
  <xdr:twoCellAnchor>
    <xdr:from>
      <xdr:col>0</xdr:col>
      <xdr:colOff>323850</xdr:colOff>
      <xdr:row>23</xdr:row>
      <xdr:rowOff>19050</xdr:rowOff>
    </xdr:from>
    <xdr:to>
      <xdr:col>10</xdr:col>
      <xdr:colOff>9525</xdr:colOff>
      <xdr:row>28</xdr:row>
      <xdr:rowOff>28575</xdr:rowOff>
    </xdr:to>
    <xdr:sp>
      <xdr:nvSpPr>
        <xdr:cNvPr id="146" name="TextBox 154"/>
        <xdr:cNvSpPr txBox="1">
          <a:spLocks noChangeArrowheads="1"/>
        </xdr:cNvSpPr>
      </xdr:nvSpPr>
      <xdr:spPr>
        <a:xfrm>
          <a:off x="323850" y="3810000"/>
          <a:ext cx="6477000" cy="819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Overall, the Group recorded profit before tax of RM0.87 million (comprised of pre-tax profit of RM8.1 million from continuing operations and pre-tax loss of RM7.23 million from discontinued operation) for the quarter under review as compared to the profit before tax of RM4.97 (comprised of pre-tax profit of RM4.99 million from continue operations and pre-tax loss of RM14,000 from discontinued operation) in the preceding year corresponding period. The decrease was mainly due to the discontinued operation arising from the Proposed Divestment as disclosed in Note A12.</a:t>
          </a:r>
        </a:p>
      </xdr:txBody>
    </xdr:sp>
    <xdr:clientData/>
  </xdr:twoCellAnchor>
  <xdr:twoCellAnchor>
    <xdr:from>
      <xdr:col>1</xdr:col>
      <xdr:colOff>0</xdr:colOff>
      <xdr:row>17</xdr:row>
      <xdr:rowOff>0</xdr:rowOff>
    </xdr:from>
    <xdr:to>
      <xdr:col>9</xdr:col>
      <xdr:colOff>819150</xdr:colOff>
      <xdr:row>17</xdr:row>
      <xdr:rowOff>0</xdr:rowOff>
    </xdr:to>
    <xdr:sp>
      <xdr:nvSpPr>
        <xdr:cNvPr id="147" name="TextBox 155"/>
        <xdr:cNvSpPr txBox="1">
          <a:spLocks noChangeArrowheads="1"/>
        </xdr:cNvSpPr>
      </xdr:nvSpPr>
      <xdr:spPr>
        <a:xfrm>
          <a:off x="342900" y="2819400"/>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Quarries division has been classified under Discontinued Operation, recorded loss before tax of RM7.23 million during the period under review as compared to RM14,000 in the previous year corresponding period. The increase in losses was mainly due to the recognition of impairment loss of lands RM12.56 million which was partly mitigated by the profit from disposal of CIQM and MP of RM5.38 million.
</a:t>
          </a:r>
        </a:p>
      </xdr:txBody>
    </xdr:sp>
    <xdr:clientData/>
  </xdr:twoCellAnchor>
  <xdr:twoCellAnchor>
    <xdr:from>
      <xdr:col>0</xdr:col>
      <xdr:colOff>333375</xdr:colOff>
      <xdr:row>18</xdr:row>
      <xdr:rowOff>0</xdr:rowOff>
    </xdr:from>
    <xdr:to>
      <xdr:col>10</xdr:col>
      <xdr:colOff>9525</xdr:colOff>
      <xdr:row>22</xdr:row>
      <xdr:rowOff>57150</xdr:rowOff>
    </xdr:to>
    <xdr:sp>
      <xdr:nvSpPr>
        <xdr:cNvPr id="148" name="TextBox 156"/>
        <xdr:cNvSpPr txBox="1">
          <a:spLocks noChangeArrowheads="1"/>
        </xdr:cNvSpPr>
      </xdr:nvSpPr>
      <xdr:spPr>
        <a:xfrm>
          <a:off x="333375" y="2981325"/>
          <a:ext cx="6467475" cy="704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Quarries division has been classified under Discontinued Operation, recorded loss before tax of RM7.23 million during the period under review as compared to RM14,000 in the previous year corresponding period. The increase in losses was mainly due to the recognition of impairment loss of lands of RM12.56 million which was partly mitigated by the profit from disposal of CIQM and MP of RM5.38 million.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45</xdr:row>
      <xdr:rowOff>0</xdr:rowOff>
    </xdr:from>
    <xdr:to>
      <xdr:col>9</xdr:col>
      <xdr:colOff>581025</xdr:colOff>
      <xdr:row>45</xdr:row>
      <xdr:rowOff>0</xdr:rowOff>
    </xdr:to>
    <xdr:sp>
      <xdr:nvSpPr>
        <xdr:cNvPr id="1" name="TextBox 1"/>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45</xdr:row>
      <xdr:rowOff>0</xdr:rowOff>
    </xdr:from>
    <xdr:to>
      <xdr:col>9</xdr:col>
      <xdr:colOff>590550</xdr:colOff>
      <xdr:row>45</xdr:row>
      <xdr:rowOff>0</xdr:rowOff>
    </xdr:to>
    <xdr:sp>
      <xdr:nvSpPr>
        <xdr:cNvPr id="2" name="TextBox 2"/>
        <xdr:cNvSpPr txBox="1">
          <a:spLocks noChangeArrowheads="1"/>
        </xdr:cNvSpPr>
      </xdr:nvSpPr>
      <xdr:spPr>
        <a:xfrm>
          <a:off x="314325" y="7286625"/>
          <a:ext cx="5448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45</xdr:row>
      <xdr:rowOff>0</xdr:rowOff>
    </xdr:from>
    <xdr:to>
      <xdr:col>9</xdr:col>
      <xdr:colOff>581025</xdr:colOff>
      <xdr:row>45</xdr:row>
      <xdr:rowOff>0</xdr:rowOff>
    </xdr:to>
    <xdr:sp>
      <xdr:nvSpPr>
        <xdr:cNvPr id="3" name="TextBox 3"/>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20</xdr:row>
      <xdr:rowOff>0</xdr:rowOff>
    </xdr:from>
    <xdr:to>
      <xdr:col>9</xdr:col>
      <xdr:colOff>581025</xdr:colOff>
      <xdr:row>20</xdr:row>
      <xdr:rowOff>0</xdr:rowOff>
    </xdr:to>
    <xdr:sp>
      <xdr:nvSpPr>
        <xdr:cNvPr id="4" name="TextBox 4"/>
        <xdr:cNvSpPr txBox="1">
          <a:spLocks noChangeArrowheads="1"/>
        </xdr:cNvSpPr>
      </xdr:nvSpPr>
      <xdr:spPr>
        <a:xfrm>
          <a:off x="304800" y="3238500"/>
          <a:ext cx="54483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11</xdr:col>
      <xdr:colOff>0</xdr:colOff>
      <xdr:row>5</xdr:row>
      <xdr:rowOff>0</xdr:rowOff>
    </xdr:to>
    <xdr:sp>
      <xdr:nvSpPr>
        <xdr:cNvPr id="5" name="TextBox 5"/>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significant increase of  614% over the preceding year corresponding period attributable mainly to sales of the newly acquired beverages division. 
The Group reported a loss before tax of RM53.528 million compared to RM2.765 million in the preceding year corresponding period. The higher loss was mainly due to the recognition of loss on disposal of C.I. Enterprise Sdn Bhd a wholly-owned subsidiary of RM35.509 million and impairment loss of goodwill of  the quarry division of RM20.464 million.</a:t>
          </a:r>
        </a:p>
      </xdr:txBody>
    </xdr:sp>
    <xdr:clientData/>
  </xdr:twoCellAnchor>
  <xdr:twoCellAnchor>
    <xdr:from>
      <xdr:col>1</xdr:col>
      <xdr:colOff>28575</xdr:colOff>
      <xdr:row>5</xdr:row>
      <xdr:rowOff>0</xdr:rowOff>
    </xdr:from>
    <xdr:to>
      <xdr:col>11</xdr:col>
      <xdr:colOff>0</xdr:colOff>
      <xdr:row>5</xdr:row>
      <xdr:rowOff>0</xdr:rowOff>
    </xdr:to>
    <xdr:sp>
      <xdr:nvSpPr>
        <xdr:cNvPr id="6" name="TextBox 6"/>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Compared with the preceding quarter's results, the current quarter's loss before tax increased by 2221% from RM2.306 million to RM53.528 million. The increase was mainly due to the recognition of loss on disposal of C.I. Enterprise Sdn Bhd a wholly owned-subsidiary of RM35.509 million and impairment loss of goodwill of the of quarry division of RM20.464 million.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63"/>
  <sheetViews>
    <sheetView workbookViewId="0" topLeftCell="A33">
      <selection activeCell="B38" sqref="B38"/>
    </sheetView>
  </sheetViews>
  <sheetFormatPr defaultColWidth="9.140625" defaultRowHeight="12.75"/>
  <cols>
    <col min="1" max="1" width="2.421875" style="1" customWidth="1"/>
    <col min="2" max="2" width="3.28125" style="1" customWidth="1"/>
    <col min="3" max="3" width="9.140625" style="1" customWidth="1"/>
    <col min="4" max="4" width="27.7109375" style="1" customWidth="1"/>
    <col min="5" max="5" width="13.00390625" style="1" customWidth="1"/>
    <col min="6" max="6" width="1.8515625" style="1" customWidth="1"/>
    <col min="7" max="7" width="12.140625" style="1" customWidth="1"/>
    <col min="8" max="8" width="2.28125" style="1" customWidth="1"/>
    <col min="9" max="9" width="13.421875" style="1" customWidth="1"/>
    <col min="10" max="10" width="2.00390625" style="1" customWidth="1"/>
    <col min="11" max="11" width="14.140625" style="1" customWidth="1"/>
    <col min="12" max="12" width="2.57421875" style="1" customWidth="1"/>
    <col min="13" max="13" width="9.140625" style="1" customWidth="1"/>
    <col min="14" max="15" width="10.140625" style="1" bestFit="1" customWidth="1"/>
    <col min="16" max="16384" width="9.140625" style="1" customWidth="1"/>
  </cols>
  <sheetData>
    <row r="1" ht="12.75">
      <c r="K1" s="53"/>
    </row>
    <row r="2" spans="1:5" ht="15.75">
      <c r="A2" s="16" t="s">
        <v>34</v>
      </c>
      <c r="B2" s="7"/>
      <c r="D2"/>
      <c r="E2" s="42" t="s">
        <v>88</v>
      </c>
    </row>
    <row r="3" spans="1:2" ht="12.75">
      <c r="A3" s="12" t="s">
        <v>1</v>
      </c>
      <c r="B3" s="8" t="s">
        <v>260</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261</v>
      </c>
    </row>
    <row r="7" ht="12.75">
      <c r="A7" s="4" t="s">
        <v>255</v>
      </c>
    </row>
    <row r="9" ht="18.75">
      <c r="A9" s="17" t="s">
        <v>202</v>
      </c>
    </row>
    <row r="10" ht="12.75">
      <c r="A10" s="4"/>
    </row>
    <row r="11" spans="5:11" ht="12.75">
      <c r="E11" s="91" t="s">
        <v>29</v>
      </c>
      <c r="F11" s="91"/>
      <c r="G11" s="91"/>
      <c r="I11" s="91" t="s">
        <v>32</v>
      </c>
      <c r="J11" s="91"/>
      <c r="K11" s="91"/>
    </row>
    <row r="12" spans="5:11" ht="12.75">
      <c r="E12" s="10"/>
      <c r="F12" s="10"/>
      <c r="G12" s="10" t="s">
        <v>302</v>
      </c>
      <c r="I12" s="10"/>
      <c r="J12" s="10"/>
      <c r="K12" s="10" t="s">
        <v>302</v>
      </c>
    </row>
    <row r="13" spans="5:11" ht="12.75">
      <c r="E13" s="10" t="s">
        <v>27</v>
      </c>
      <c r="F13" s="10"/>
      <c r="G13" s="10" t="s">
        <v>27</v>
      </c>
      <c r="I13" s="10" t="s">
        <v>30</v>
      </c>
      <c r="J13" s="10"/>
      <c r="K13" s="10" t="s">
        <v>30</v>
      </c>
    </row>
    <row r="14" spans="5:11" ht="12.75">
      <c r="E14" s="10" t="s">
        <v>28</v>
      </c>
      <c r="F14" s="10"/>
      <c r="G14" s="10" t="s">
        <v>28</v>
      </c>
      <c r="I14" s="10" t="s">
        <v>31</v>
      </c>
      <c r="J14" s="10"/>
      <c r="K14" s="10" t="s">
        <v>31</v>
      </c>
    </row>
    <row r="15" spans="5:11" ht="12.75">
      <c r="E15" s="33" t="s">
        <v>262</v>
      </c>
      <c r="F15" s="33"/>
      <c r="G15" s="33" t="s">
        <v>156</v>
      </c>
      <c r="H15" s="2"/>
      <c r="I15" s="33" t="str">
        <f>+E15</f>
        <v>30.06.2007</v>
      </c>
      <c r="J15" s="33"/>
      <c r="K15" s="33" t="str">
        <f>+G15</f>
        <v>30.06.2006</v>
      </c>
    </row>
    <row r="16" spans="5:14" ht="12.75">
      <c r="E16" s="10" t="s">
        <v>33</v>
      </c>
      <c r="F16" s="2"/>
      <c r="G16" s="10" t="s">
        <v>33</v>
      </c>
      <c r="I16" s="10" t="s">
        <v>33</v>
      </c>
      <c r="J16" s="2"/>
      <c r="K16" s="10" t="s">
        <v>33</v>
      </c>
      <c r="N16" s="75" t="s">
        <v>95</v>
      </c>
    </row>
    <row r="17" spans="14:16" ht="12.75">
      <c r="N17" s="6"/>
      <c r="O17" s="6"/>
      <c r="P17" s="6"/>
    </row>
    <row r="18" spans="2:16" ht="12.75">
      <c r="B18" s="63" t="s">
        <v>284</v>
      </c>
      <c r="N18" s="6"/>
      <c r="O18" s="6"/>
      <c r="P18" s="6"/>
    </row>
    <row r="19" spans="2:16" ht="12.75">
      <c r="B19" s="1" t="s">
        <v>0</v>
      </c>
      <c r="E19" s="1">
        <f>66910-358</f>
        <v>66552</v>
      </c>
      <c r="G19" s="1">
        <v>53595</v>
      </c>
      <c r="I19" s="1">
        <v>265776</v>
      </c>
      <c r="K19" s="1">
        <v>220636</v>
      </c>
      <c r="N19" s="6"/>
      <c r="O19" s="6"/>
      <c r="P19" s="6"/>
    </row>
    <row r="20" spans="2:16" ht="12.75">
      <c r="B20" s="4" t="s">
        <v>4</v>
      </c>
      <c r="E20" s="3">
        <f>-37282+41</f>
        <v>-37241</v>
      </c>
      <c r="F20" s="6"/>
      <c r="G20" s="3">
        <v>-46759</v>
      </c>
      <c r="I20" s="3">
        <v>-151680</v>
      </c>
      <c r="J20" s="6"/>
      <c r="K20" s="3">
        <v>-154785</v>
      </c>
      <c r="N20" s="6"/>
      <c r="O20" s="6"/>
      <c r="P20" s="6"/>
    </row>
    <row r="21" spans="14:16" ht="12.75">
      <c r="N21" s="6"/>
      <c r="O21" s="6"/>
      <c r="P21" s="6"/>
    </row>
    <row r="22" spans="2:16" ht="12.75">
      <c r="B22" s="4" t="s">
        <v>5</v>
      </c>
      <c r="E22" s="1">
        <f>SUM(E19:E20)</f>
        <v>29311</v>
      </c>
      <c r="G22" s="1">
        <f>SUM(G19:G20)</f>
        <v>6836</v>
      </c>
      <c r="I22" s="1">
        <f>SUM(I19:I20)</f>
        <v>114096</v>
      </c>
      <c r="K22" s="1">
        <f>SUM(K19:K20)</f>
        <v>65851</v>
      </c>
      <c r="N22" s="6"/>
      <c r="O22" s="6"/>
      <c r="P22" s="6"/>
    </row>
    <row r="23" spans="14:16" ht="12.75">
      <c r="N23" s="6"/>
      <c r="O23" s="6"/>
      <c r="P23" s="6"/>
    </row>
    <row r="24" spans="2:16" ht="12.75">
      <c r="B24" s="4" t="s">
        <v>161</v>
      </c>
      <c r="E24" s="1">
        <v>9333</v>
      </c>
      <c r="G24" s="1">
        <v>11888</v>
      </c>
      <c r="I24" s="1">
        <v>9697</v>
      </c>
      <c r="K24" s="1">
        <v>20176</v>
      </c>
      <c r="N24" s="6"/>
      <c r="O24" s="6"/>
      <c r="P24" s="6"/>
    </row>
    <row r="25" spans="2:21" ht="12.75">
      <c r="B25" s="4" t="s">
        <v>159</v>
      </c>
      <c r="E25" s="1">
        <v>-16405</v>
      </c>
      <c r="G25" s="70">
        <v>-3775</v>
      </c>
      <c r="I25" s="1">
        <v>-75365</v>
      </c>
      <c r="K25" s="70">
        <v>-47317</v>
      </c>
      <c r="N25" s="6"/>
      <c r="O25" s="6"/>
      <c r="P25" s="6"/>
      <c r="U25" s="4" t="s">
        <v>95</v>
      </c>
    </row>
    <row r="26" spans="2:21" ht="12.75">
      <c r="B26" s="4" t="s">
        <v>160</v>
      </c>
      <c r="E26" s="1">
        <v>-12356</v>
      </c>
      <c r="G26" s="1">
        <v>-8730</v>
      </c>
      <c r="I26" s="1">
        <v>-29073</v>
      </c>
      <c r="K26" s="1">
        <v>-37197</v>
      </c>
      <c r="N26" s="6"/>
      <c r="O26" s="6"/>
      <c r="P26" s="6"/>
      <c r="U26" s="4"/>
    </row>
    <row r="27" spans="2:21" ht="12.75">
      <c r="B27" s="4" t="s">
        <v>281</v>
      </c>
      <c r="E27" s="1">
        <v>-500</v>
      </c>
      <c r="G27" s="1">
        <v>0</v>
      </c>
      <c r="I27" s="1">
        <v>-500</v>
      </c>
      <c r="K27" s="1">
        <v>-410</v>
      </c>
      <c r="N27" s="6"/>
      <c r="O27" s="6"/>
      <c r="P27" s="6"/>
      <c r="U27" s="4"/>
    </row>
    <row r="28" spans="2:16" ht="12.75">
      <c r="B28" s="4" t="s">
        <v>2</v>
      </c>
      <c r="E28" s="3">
        <f>-1301+15</f>
        <v>-1286</v>
      </c>
      <c r="F28" s="6"/>
      <c r="G28" s="3">
        <v>-1231</v>
      </c>
      <c r="I28" s="3">
        <v>-4859</v>
      </c>
      <c r="J28" s="6"/>
      <c r="K28" s="3">
        <v>-5274</v>
      </c>
      <c r="N28" s="6"/>
      <c r="O28" s="6"/>
      <c r="P28" s="6"/>
    </row>
    <row r="29" spans="2:16" ht="12.75">
      <c r="B29" s="4"/>
      <c r="N29" s="6"/>
      <c r="O29" s="6"/>
      <c r="P29" s="6"/>
    </row>
    <row r="30" spans="2:16" ht="12.75">
      <c r="B30" s="63" t="s">
        <v>257</v>
      </c>
      <c r="E30" s="1">
        <f>SUM(E22:E28)</f>
        <v>8097</v>
      </c>
      <c r="G30" s="1">
        <f>SUM(G22:G28)</f>
        <v>4988</v>
      </c>
      <c r="I30" s="1">
        <f>SUM(I22:I28)</f>
        <v>13996</v>
      </c>
      <c r="K30" s="1">
        <f>SUM(K22:K28)</f>
        <v>-4171</v>
      </c>
      <c r="N30" s="6"/>
      <c r="O30" s="6"/>
      <c r="P30" s="6"/>
    </row>
    <row r="31" spans="14:16" ht="12.75">
      <c r="N31" s="6"/>
      <c r="O31" s="6"/>
      <c r="P31" s="6"/>
    </row>
    <row r="32" spans="2:16" ht="12.75">
      <c r="B32" s="4" t="s">
        <v>287</v>
      </c>
      <c r="E32" s="43">
        <v>1501</v>
      </c>
      <c r="F32" s="6"/>
      <c r="G32" s="3">
        <v>1267</v>
      </c>
      <c r="I32" s="43">
        <v>543</v>
      </c>
      <c r="J32" s="6"/>
      <c r="K32" s="3">
        <v>783</v>
      </c>
      <c r="N32" s="6"/>
      <c r="O32" s="6"/>
      <c r="P32" s="6"/>
    </row>
    <row r="33" spans="2:16" ht="12.75">
      <c r="B33" s="63" t="s">
        <v>285</v>
      </c>
      <c r="C33" s="63"/>
      <c r="E33" s="6"/>
      <c r="F33" s="6"/>
      <c r="G33" s="6"/>
      <c r="I33" s="6"/>
      <c r="J33" s="6"/>
      <c r="K33" s="6"/>
      <c r="N33" s="6"/>
      <c r="O33" s="6"/>
      <c r="P33" s="6"/>
    </row>
    <row r="34" spans="2:16" ht="12.75">
      <c r="B34" s="63"/>
      <c r="C34" s="63" t="s">
        <v>286</v>
      </c>
      <c r="E34" s="6">
        <f>SUM(E29:E32)</f>
        <v>9598</v>
      </c>
      <c r="F34" s="6"/>
      <c r="G34" s="6">
        <f>SUM(G29:G32)</f>
        <v>6255</v>
      </c>
      <c r="H34" s="6"/>
      <c r="I34" s="6">
        <f>SUM(I29:I32)</f>
        <v>14539</v>
      </c>
      <c r="J34" s="6"/>
      <c r="K34" s="6">
        <f>SUM(K29:K32)</f>
        <v>-3388</v>
      </c>
      <c r="N34" s="6"/>
      <c r="O34" s="6"/>
      <c r="P34" s="6"/>
    </row>
    <row r="35" spans="5:16" ht="12.75">
      <c r="E35" s="6"/>
      <c r="G35" s="6"/>
      <c r="I35" s="6"/>
      <c r="K35" s="6"/>
      <c r="N35" s="6"/>
      <c r="O35" s="6"/>
      <c r="P35" s="6"/>
    </row>
    <row r="36" spans="2:16" ht="12.75">
      <c r="B36" s="4"/>
      <c r="E36" s="6"/>
      <c r="G36" s="6"/>
      <c r="I36" s="6"/>
      <c r="K36" s="6"/>
      <c r="N36" s="6"/>
      <c r="O36" s="6"/>
      <c r="P36" s="6"/>
    </row>
    <row r="37" spans="2:16" ht="12.75">
      <c r="B37" s="63" t="s">
        <v>330</v>
      </c>
      <c r="E37" s="6"/>
      <c r="G37" s="6"/>
      <c r="I37" s="6"/>
      <c r="K37" s="6"/>
      <c r="N37" s="6"/>
      <c r="O37" s="6"/>
      <c r="P37" s="6"/>
    </row>
    <row r="38" spans="2:16" ht="12.75">
      <c r="B38" s="44" t="s">
        <v>285</v>
      </c>
      <c r="E38" s="6"/>
      <c r="G38" s="6"/>
      <c r="I38" s="6"/>
      <c r="K38" s="6"/>
      <c r="N38" s="6"/>
      <c r="O38" s="6"/>
      <c r="P38" s="6"/>
    </row>
    <row r="39" spans="2:16" ht="12.75">
      <c r="B39" s="4"/>
      <c r="C39" s="4" t="s">
        <v>342</v>
      </c>
      <c r="E39" s="3">
        <v>-6607</v>
      </c>
      <c r="G39" s="3">
        <v>165</v>
      </c>
      <c r="I39" s="3">
        <v>-6742</v>
      </c>
      <c r="K39" s="3">
        <v>-350</v>
      </c>
      <c r="N39" s="6"/>
      <c r="O39" s="6"/>
      <c r="P39" s="6"/>
    </row>
    <row r="40" spans="2:16" ht="12.75">
      <c r="B40" s="4"/>
      <c r="C40" s="4"/>
      <c r="E40" s="6"/>
      <c r="G40" s="6"/>
      <c r="I40" s="6"/>
      <c r="K40" s="6"/>
      <c r="N40" s="6"/>
      <c r="O40" s="6"/>
      <c r="P40" s="6"/>
    </row>
    <row r="41" spans="2:16" ht="13.5" thickBot="1">
      <c r="B41" s="63" t="s">
        <v>256</v>
      </c>
      <c r="E41" s="81">
        <f>SUM(E34:E39)</f>
        <v>2991</v>
      </c>
      <c r="G41" s="81">
        <f>SUM(G34:G39)</f>
        <v>6420</v>
      </c>
      <c r="I41" s="81">
        <f>SUM(I34:I39)</f>
        <v>7797</v>
      </c>
      <c r="K41" s="81">
        <f>SUM(K34:K39)</f>
        <v>-3738</v>
      </c>
      <c r="N41" s="6"/>
      <c r="O41" s="6"/>
      <c r="P41" s="6"/>
    </row>
    <row r="42" spans="2:16" ht="13.5" thickTop="1">
      <c r="B42" s="4"/>
      <c r="E42" s="56"/>
      <c r="G42" s="56"/>
      <c r="I42" s="56"/>
      <c r="K42" s="56"/>
      <c r="N42" s="6"/>
      <c r="O42" s="6"/>
      <c r="P42" s="6"/>
    </row>
    <row r="43" spans="2:16" ht="12.75">
      <c r="B43" s="4" t="s">
        <v>162</v>
      </c>
      <c r="N43" s="6"/>
      <c r="O43" s="6"/>
      <c r="P43" s="6"/>
    </row>
    <row r="44" spans="3:16" ht="12.75">
      <c r="C44" s="4" t="s">
        <v>163</v>
      </c>
      <c r="E44" s="1">
        <v>3006</v>
      </c>
      <c r="G44" s="1">
        <v>6426</v>
      </c>
      <c r="I44" s="1">
        <v>7813</v>
      </c>
      <c r="K44" s="1">
        <v>-3764</v>
      </c>
      <c r="N44" s="6"/>
      <c r="O44" s="6"/>
      <c r="P44" s="6"/>
    </row>
    <row r="45" spans="3:16" ht="12.75">
      <c r="C45" s="4" t="s">
        <v>124</v>
      </c>
      <c r="E45" s="3">
        <v>-15</v>
      </c>
      <c r="F45" s="6"/>
      <c r="G45" s="65">
        <v>-6</v>
      </c>
      <c r="I45" s="3">
        <v>-16</v>
      </c>
      <c r="J45" s="6"/>
      <c r="K45" s="65">
        <v>26</v>
      </c>
      <c r="N45" s="6"/>
      <c r="O45" s="6"/>
      <c r="P45" s="6"/>
    </row>
    <row r="46" spans="2:16" ht="12.75">
      <c r="B46" s="4"/>
      <c r="E46" s="6"/>
      <c r="F46" s="6"/>
      <c r="G46" s="6"/>
      <c r="I46" s="6"/>
      <c r="J46" s="6"/>
      <c r="K46" s="6"/>
      <c r="N46" s="6"/>
      <c r="O46" s="6"/>
      <c r="P46" s="6"/>
    </row>
    <row r="47" spans="2:16" ht="13.5" thickBot="1">
      <c r="B47" s="4"/>
      <c r="E47" s="9">
        <f>SUM(E44:E46)</f>
        <v>2991</v>
      </c>
      <c r="F47" s="6"/>
      <c r="G47" s="9">
        <f>SUM(G44:G46)</f>
        <v>6420</v>
      </c>
      <c r="I47" s="9">
        <f>SUM(I44:I46)</f>
        <v>7797</v>
      </c>
      <c r="J47" s="6"/>
      <c r="K47" s="9">
        <f>SUM(K44:K46)</f>
        <v>-3738</v>
      </c>
      <c r="N47" s="6"/>
      <c r="O47" s="6"/>
      <c r="P47" s="6"/>
    </row>
    <row r="48" spans="14:16" ht="13.5" thickTop="1">
      <c r="N48" s="6"/>
      <c r="O48" s="6"/>
      <c r="P48" s="6"/>
    </row>
    <row r="49" spans="5:16" ht="12.75">
      <c r="E49" s="10" t="s">
        <v>89</v>
      </c>
      <c r="G49" s="10" t="s">
        <v>89</v>
      </c>
      <c r="I49" s="10" t="s">
        <v>89</v>
      </c>
      <c r="K49" s="10" t="s">
        <v>89</v>
      </c>
      <c r="N49" s="6"/>
      <c r="O49" s="6"/>
      <c r="P49" s="6"/>
    </row>
    <row r="50" ht="12.75">
      <c r="B50" s="4" t="s">
        <v>331</v>
      </c>
    </row>
    <row r="51" ht="12.75">
      <c r="B51" s="68" t="s">
        <v>196</v>
      </c>
    </row>
    <row r="52" spans="2:12" ht="12.75">
      <c r="B52" s="5"/>
      <c r="C52" s="5" t="s">
        <v>332</v>
      </c>
      <c r="E52" s="45">
        <f>+'NTA-B'!G168</f>
        <v>7.405464211037984</v>
      </c>
      <c r="F52" s="38"/>
      <c r="G52" s="34">
        <f>+'NTA-B'!H168</f>
        <v>4.826128218383266</v>
      </c>
      <c r="H52" s="49"/>
      <c r="I52" s="45">
        <f>+'NTA-B'!I168</f>
        <v>11.217758300091816</v>
      </c>
      <c r="J52" s="38"/>
      <c r="K52" s="34">
        <f>+'NTA-B'!J168</f>
        <v>-2.6140563395495615</v>
      </c>
      <c r="L52" s="5"/>
    </row>
    <row r="53" spans="2:12" ht="12.75">
      <c r="B53" s="5"/>
      <c r="C53" s="5" t="s">
        <v>333</v>
      </c>
      <c r="E53" s="45">
        <f>+'NTA-B'!G169</f>
        <v>-5.086145038462429</v>
      </c>
      <c r="F53" s="38"/>
      <c r="G53" s="34">
        <f>+'NTA-B'!H169</f>
        <v>0.13193731820040586</v>
      </c>
      <c r="H53" s="49"/>
      <c r="I53" s="45">
        <f>+'NTA-B'!I169</f>
        <v>-5.189534515882629</v>
      </c>
      <c r="J53" s="38"/>
      <c r="K53" s="34">
        <f>+'NTA-B'!J169</f>
        <v>-0.2901077873880269</v>
      </c>
      <c r="L53" s="5"/>
    </row>
    <row r="54" spans="2:12" ht="13.5" thickBot="1">
      <c r="B54" s="5"/>
      <c r="C54" s="4"/>
      <c r="E54" s="83">
        <f>SUM(E52:E53)</f>
        <v>2.319319172575555</v>
      </c>
      <c r="F54" s="38"/>
      <c r="G54" s="83">
        <f>SUM(G52:G53)</f>
        <v>4.958065536583672</v>
      </c>
      <c r="H54" s="49"/>
      <c r="I54" s="83">
        <f>SUM(I52:I53)</f>
        <v>6.028223784209187</v>
      </c>
      <c r="J54" s="38"/>
      <c r="K54" s="83">
        <f>SUM(K52:K53)</f>
        <v>-2.904164126937588</v>
      </c>
      <c r="L54" s="5"/>
    </row>
    <row r="55" spans="2:12" ht="13.5" thickTop="1">
      <c r="B55" s="5"/>
      <c r="C55" s="4"/>
      <c r="E55" s="45"/>
      <c r="F55" s="38"/>
      <c r="G55" s="34"/>
      <c r="H55" s="49"/>
      <c r="I55" s="45"/>
      <c r="J55" s="38"/>
      <c r="K55" s="34"/>
      <c r="L55" s="5"/>
    </row>
    <row r="56" spans="2:11" ht="13.5" thickBot="1">
      <c r="B56" s="4" t="s">
        <v>105</v>
      </c>
      <c r="E56" s="88">
        <v>0</v>
      </c>
      <c r="F56" s="38"/>
      <c r="G56" s="89">
        <v>0</v>
      </c>
      <c r="H56" s="38"/>
      <c r="I56" s="88">
        <v>0</v>
      </c>
      <c r="J56" s="38"/>
      <c r="K56" s="89">
        <v>0</v>
      </c>
    </row>
    <row r="57" spans="2:11" ht="13.5" thickTop="1">
      <c r="B57" s="5"/>
      <c r="C57" s="4"/>
      <c r="E57" s="45"/>
      <c r="F57" s="38"/>
      <c r="G57" s="34"/>
      <c r="H57" s="38"/>
      <c r="I57" s="45"/>
      <c r="J57" s="38"/>
      <c r="K57" s="34"/>
    </row>
    <row r="58" spans="2:11" ht="12.75">
      <c r="B58" s="4" t="s">
        <v>155</v>
      </c>
      <c r="C58" s="4"/>
      <c r="E58" s="45"/>
      <c r="F58" s="38"/>
      <c r="G58" s="34"/>
      <c r="H58" s="38"/>
      <c r="I58" s="45"/>
      <c r="J58" s="38"/>
      <c r="K58" s="34"/>
    </row>
    <row r="59" spans="2:11" ht="12.75">
      <c r="B59" s="5"/>
      <c r="C59" s="4"/>
      <c r="E59" s="45"/>
      <c r="F59" s="38"/>
      <c r="G59" s="34"/>
      <c r="H59" s="38"/>
      <c r="I59" s="45"/>
      <c r="J59" s="38"/>
      <c r="K59" s="34"/>
    </row>
    <row r="60" spans="2:11" ht="12.75">
      <c r="B60" s="5"/>
      <c r="C60" s="4"/>
      <c r="E60" s="45"/>
      <c r="F60" s="38"/>
      <c r="G60" s="34"/>
      <c r="H60" s="38"/>
      <c r="I60" s="45"/>
      <c r="J60" s="38"/>
      <c r="K60" s="34"/>
    </row>
    <row r="61" spans="2:11" ht="12.75">
      <c r="B61" s="8"/>
      <c r="C61" s="4"/>
      <c r="E61" s="45"/>
      <c r="F61" s="38"/>
      <c r="G61" s="34"/>
      <c r="H61" s="38"/>
      <c r="I61" s="45"/>
      <c r="J61" s="38"/>
      <c r="K61" s="34"/>
    </row>
    <row r="62" spans="2:11" ht="12.75">
      <c r="B62" s="8"/>
      <c r="C62" s="4"/>
      <c r="E62" s="45"/>
      <c r="F62" s="38"/>
      <c r="G62" s="34"/>
      <c r="H62" s="38"/>
      <c r="I62" s="45"/>
      <c r="J62" s="38"/>
      <c r="K62" s="34"/>
    </row>
    <row r="63" spans="2:11" ht="12.75">
      <c r="B63" s="8"/>
      <c r="C63" s="4"/>
      <c r="E63" s="45"/>
      <c r="F63" s="38"/>
      <c r="G63" s="34"/>
      <c r="H63" s="38"/>
      <c r="I63" s="45"/>
      <c r="J63" s="38"/>
      <c r="K63" s="34"/>
    </row>
  </sheetData>
  <mergeCells count="2">
    <mergeCell ref="E11:G11"/>
    <mergeCell ref="I11:K11"/>
  </mergeCells>
  <printOptions horizontalCentered="1"/>
  <pageMargins left="0.75" right="0.75" top="0.5" bottom="0.5" header="0.5" footer="0.5"/>
  <pageSetup fitToHeight="1" fitToWidth="1" horizontalDpi="600" verticalDpi="600" orientation="portrait" scale="86"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74"/>
  <sheetViews>
    <sheetView workbookViewId="0" topLeftCell="A46">
      <selection activeCell="G66" sqref="G66"/>
    </sheetView>
  </sheetViews>
  <sheetFormatPr defaultColWidth="9.140625" defaultRowHeight="12.75"/>
  <cols>
    <col min="1" max="1" width="3.140625" style="1" customWidth="1"/>
    <col min="2" max="3" width="9.140625" style="1" customWidth="1"/>
    <col min="4" max="4" width="12.00390625" style="1" customWidth="1"/>
    <col min="5" max="5" width="12.57421875" style="1" customWidth="1"/>
    <col min="6" max="6" width="9.57421875" style="1" customWidth="1"/>
    <col min="7" max="7" width="13.8515625" style="1" customWidth="1"/>
    <col min="8" max="8" width="3.28125" style="1" customWidth="1"/>
    <col min="9" max="9" width="13.00390625" style="1" customWidth="1"/>
    <col min="10" max="10" width="6.421875" style="1" customWidth="1"/>
    <col min="11" max="11" width="9.140625" style="1" customWidth="1"/>
    <col min="12" max="12" width="10.28125" style="1" bestFit="1" customWidth="1"/>
    <col min="13" max="16384" width="9.140625" style="1" customWidth="1"/>
  </cols>
  <sheetData>
    <row r="1" spans="9:10" ht="12.75">
      <c r="I1" s="92"/>
      <c r="J1" s="92"/>
    </row>
    <row r="2" spans="1:5" ht="15.75">
      <c r="A2" s="16" t="s">
        <v>34</v>
      </c>
      <c r="E2" s="42" t="s">
        <v>88</v>
      </c>
    </row>
    <row r="3" spans="1:2" ht="12.75">
      <c r="A3" s="30" t="s">
        <v>1</v>
      </c>
      <c r="B3" s="8" t="str">
        <f>+'IS'!B3</f>
        <v>Quarterly Report on consolidated results for the fourth financial quarter ended 30th June 2007</v>
      </c>
    </row>
    <row r="4" spans="1:10" ht="13.5" thickBot="1">
      <c r="A4" s="31"/>
      <c r="B4" s="32"/>
      <c r="C4" s="11"/>
      <c r="D4" s="11"/>
      <c r="E4" s="11"/>
      <c r="F4" s="11"/>
      <c r="G4" s="11"/>
      <c r="H4" s="11"/>
      <c r="I4" s="11"/>
      <c r="J4" s="11"/>
    </row>
    <row r="6" ht="18.75">
      <c r="A6" s="17" t="s">
        <v>117</v>
      </c>
    </row>
    <row r="7" ht="18.75">
      <c r="A7" s="17"/>
    </row>
    <row r="8" spans="1:9" ht="12.75">
      <c r="A8" s="4"/>
      <c r="I8" s="10" t="s">
        <v>302</v>
      </c>
    </row>
    <row r="9" spans="1:9" ht="12.75">
      <c r="A9" s="4"/>
      <c r="G9" s="10" t="s">
        <v>35</v>
      </c>
      <c r="I9" s="10" t="s">
        <v>37</v>
      </c>
    </row>
    <row r="10" spans="1:9" ht="12.75">
      <c r="A10" s="4"/>
      <c r="G10" s="10" t="s">
        <v>36</v>
      </c>
      <c r="I10" s="10" t="s">
        <v>36</v>
      </c>
    </row>
    <row r="11" spans="1:9" ht="12.75">
      <c r="A11" s="4"/>
      <c r="G11" s="33" t="str">
        <f>+'IS'!I15</f>
        <v>30.06.2007</v>
      </c>
      <c r="I11" s="33" t="s">
        <v>156</v>
      </c>
    </row>
    <row r="12" spans="7:9" ht="12.75">
      <c r="G12" s="10" t="s">
        <v>33</v>
      </c>
      <c r="I12" s="10" t="s">
        <v>33</v>
      </c>
    </row>
    <row r="13" spans="1:9" ht="12.75">
      <c r="A13" s="63" t="s">
        <v>165</v>
      </c>
      <c r="G13" s="10"/>
      <c r="I13" s="10"/>
    </row>
    <row r="14" spans="7:9" ht="12.75">
      <c r="G14" s="10"/>
      <c r="I14" s="10"/>
    </row>
    <row r="15" ht="12.75">
      <c r="A15" s="63" t="s">
        <v>115</v>
      </c>
    </row>
    <row r="16" spans="2:9" ht="12.75">
      <c r="B16" s="1" t="s">
        <v>6</v>
      </c>
      <c r="G16" s="1">
        <f>67929</f>
        <v>67929</v>
      </c>
      <c r="I16" s="1">
        <v>72587</v>
      </c>
    </row>
    <row r="17" spans="2:9" ht="12.75">
      <c r="B17" s="4" t="s">
        <v>282</v>
      </c>
      <c r="G17" s="1">
        <v>6394</v>
      </c>
      <c r="I17" s="1">
        <v>6425</v>
      </c>
    </row>
    <row r="18" spans="2:9" ht="12.75">
      <c r="B18" s="4" t="s">
        <v>8</v>
      </c>
      <c r="G18" s="1">
        <v>21</v>
      </c>
      <c r="I18" s="1">
        <v>21</v>
      </c>
    </row>
    <row r="19" spans="2:9" ht="12.75">
      <c r="B19" s="4" t="s">
        <v>198</v>
      </c>
      <c r="G19" s="1">
        <v>47548</v>
      </c>
      <c r="I19" s="1">
        <v>47548</v>
      </c>
    </row>
    <row r="20" spans="2:9" ht="12.75">
      <c r="B20" s="4" t="s">
        <v>7</v>
      </c>
      <c r="G20" s="1">
        <v>0</v>
      </c>
      <c r="I20" s="1">
        <v>5200</v>
      </c>
    </row>
    <row r="21" spans="2:9" ht="12.75">
      <c r="B21" s="4" t="s">
        <v>199</v>
      </c>
      <c r="G21" s="44">
        <v>3123</v>
      </c>
      <c r="I21" s="1">
        <v>4424</v>
      </c>
    </row>
    <row r="22" spans="1:9" ht="12.75">
      <c r="A22" s="4"/>
      <c r="G22" s="35">
        <f>SUM(G16:G21)</f>
        <v>125015</v>
      </c>
      <c r="I22" s="35">
        <f>SUM(I16:I21)</f>
        <v>136205</v>
      </c>
    </row>
    <row r="23" ht="12.75">
      <c r="A23" s="44"/>
    </row>
    <row r="24" ht="12.75">
      <c r="A24" s="63" t="s">
        <v>81</v>
      </c>
    </row>
    <row r="25" spans="2:9" ht="12.75">
      <c r="B25" s="4" t="s">
        <v>9</v>
      </c>
      <c r="G25" s="6">
        <v>19429</v>
      </c>
      <c r="H25" s="6"/>
      <c r="I25" s="6">
        <v>18626</v>
      </c>
    </row>
    <row r="26" spans="2:9" ht="12.75">
      <c r="B26" s="4" t="s">
        <v>172</v>
      </c>
      <c r="G26" s="6">
        <v>54006</v>
      </c>
      <c r="H26" s="6"/>
      <c r="I26" s="6">
        <v>47550</v>
      </c>
    </row>
    <row r="27" spans="2:9" ht="12.75">
      <c r="B27" s="4" t="s">
        <v>197</v>
      </c>
      <c r="G27" s="6">
        <v>13064</v>
      </c>
      <c r="H27" s="6"/>
      <c r="I27" s="6">
        <v>5606</v>
      </c>
    </row>
    <row r="28" spans="2:9" ht="12.75">
      <c r="B28" s="4" t="s">
        <v>173</v>
      </c>
      <c r="G28" s="6">
        <v>122</v>
      </c>
      <c r="H28" s="6"/>
      <c r="I28" s="6">
        <v>3849</v>
      </c>
    </row>
    <row r="29" spans="2:9" ht="12.75">
      <c r="B29" s="4" t="s">
        <v>80</v>
      </c>
      <c r="G29" s="6">
        <v>12</v>
      </c>
      <c r="H29" s="6"/>
      <c r="I29" s="6">
        <v>986</v>
      </c>
    </row>
    <row r="30" spans="2:9" ht="12.75">
      <c r="B30" s="4" t="s">
        <v>201</v>
      </c>
      <c r="G30" s="3">
        <v>8681</v>
      </c>
      <c r="H30" s="6"/>
      <c r="I30" s="3">
        <v>7977</v>
      </c>
    </row>
    <row r="31" spans="7:9" ht="12.75">
      <c r="G31" s="6">
        <f>SUM(G25:G30)</f>
        <v>95314</v>
      </c>
      <c r="H31" s="6"/>
      <c r="I31" s="6">
        <f>SUM(I25:I30)</f>
        <v>84594</v>
      </c>
    </row>
    <row r="32" spans="2:9" ht="12.75">
      <c r="B32" s="4" t="s">
        <v>283</v>
      </c>
      <c r="G32" s="6">
        <v>2000</v>
      </c>
      <c r="H32" s="6"/>
      <c r="I32" s="6">
        <v>0</v>
      </c>
    </row>
    <row r="33" spans="7:9" ht="12.75">
      <c r="G33" s="35">
        <f>SUM(G31:G32)</f>
        <v>97314</v>
      </c>
      <c r="H33" s="6"/>
      <c r="I33" s="35">
        <f>SUM(I31:I32)</f>
        <v>84594</v>
      </c>
    </row>
    <row r="34" spans="7:9" ht="12.75">
      <c r="G34" s="6"/>
      <c r="I34" s="6"/>
    </row>
    <row r="35" spans="1:9" ht="13.5" thickBot="1">
      <c r="A35" s="63" t="s">
        <v>164</v>
      </c>
      <c r="G35" s="9">
        <f>+G33+G22</f>
        <v>222329</v>
      </c>
      <c r="I35" s="9">
        <f>+I33+I22</f>
        <v>220799</v>
      </c>
    </row>
    <row r="36" ht="13.5" thickTop="1"/>
    <row r="37" ht="12.75">
      <c r="A37" s="63" t="s">
        <v>166</v>
      </c>
    </row>
    <row r="39" ht="12.75">
      <c r="A39" s="63" t="s">
        <v>170</v>
      </c>
    </row>
    <row r="40" ht="12.75">
      <c r="A40" s="64" t="s">
        <v>171</v>
      </c>
    </row>
    <row r="41" spans="2:9" ht="12.75">
      <c r="B41" s="4" t="s">
        <v>11</v>
      </c>
      <c r="G41" s="1">
        <v>129607</v>
      </c>
      <c r="I41" s="1">
        <v>129607</v>
      </c>
    </row>
    <row r="42" spans="2:9" ht="12.75">
      <c r="B42" s="4" t="s">
        <v>12</v>
      </c>
      <c r="G42" s="43">
        <f>+SE!J31-SE!E31</f>
        <v>-40342</v>
      </c>
      <c r="I42" s="3">
        <v>-48155</v>
      </c>
    </row>
    <row r="43" spans="2:9" ht="12.75">
      <c r="B43" s="4"/>
      <c r="G43" s="44">
        <f>SUM(G41:G42)</f>
        <v>89265</v>
      </c>
      <c r="I43" s="1">
        <f>SUM(I41:I42)</f>
        <v>81452</v>
      </c>
    </row>
    <row r="44" spans="1:9" ht="12.75">
      <c r="A44" s="63" t="s">
        <v>26</v>
      </c>
      <c r="G44" s="1">
        <v>1064</v>
      </c>
      <c r="I44" s="1">
        <v>1080</v>
      </c>
    </row>
    <row r="45" spans="1:9" ht="12.75">
      <c r="A45" s="63" t="s">
        <v>167</v>
      </c>
      <c r="G45" s="35">
        <f>SUM(G43:G44)</f>
        <v>90329</v>
      </c>
      <c r="I45" s="35">
        <f>SUM(I43:I44)</f>
        <v>82532</v>
      </c>
    </row>
    <row r="46" ht="12.75">
      <c r="A46" s="4"/>
    </row>
    <row r="47" ht="12.75">
      <c r="A47" s="63" t="s">
        <v>168</v>
      </c>
    </row>
    <row r="48" spans="2:9" ht="12.75">
      <c r="B48" s="4" t="s">
        <v>228</v>
      </c>
      <c r="G48" s="1">
        <v>10013</v>
      </c>
      <c r="I48" s="1">
        <f>3572+25</f>
        <v>3597</v>
      </c>
    </row>
    <row r="49" spans="2:9" ht="12.75">
      <c r="B49" s="4" t="s">
        <v>139</v>
      </c>
      <c r="G49" s="70">
        <v>6892</v>
      </c>
      <c r="I49" s="1">
        <v>7896</v>
      </c>
    </row>
    <row r="50" spans="2:9" ht="12.75">
      <c r="B50" s="4" t="s">
        <v>200</v>
      </c>
      <c r="G50" s="1">
        <v>4290</v>
      </c>
      <c r="I50" s="1">
        <f>5586+2435</f>
        <v>8021</v>
      </c>
    </row>
    <row r="51" spans="7:9" ht="12.75">
      <c r="G51" s="35">
        <f>SUM(G48:G50)</f>
        <v>21195</v>
      </c>
      <c r="I51" s="35">
        <f>SUM(I48:I50)</f>
        <v>19514</v>
      </c>
    </row>
    <row r="52" spans="7:9" ht="12.75">
      <c r="G52" s="6"/>
      <c r="I52" s="6"/>
    </row>
    <row r="53" ht="12.75">
      <c r="A53" s="63" t="s">
        <v>10</v>
      </c>
    </row>
    <row r="54" spans="2:9" ht="12.75">
      <c r="B54" s="4" t="s">
        <v>174</v>
      </c>
      <c r="G54" s="6">
        <v>19442</v>
      </c>
      <c r="H54" s="6"/>
      <c r="I54" s="6">
        <v>20472</v>
      </c>
    </row>
    <row r="55" spans="2:9" ht="12.75">
      <c r="B55" s="4" t="s">
        <v>192</v>
      </c>
      <c r="G55" s="6">
        <v>33784</v>
      </c>
      <c r="H55" s="6"/>
      <c r="I55" s="6">
        <v>28320</v>
      </c>
    </row>
    <row r="56" spans="2:9" ht="12.75">
      <c r="B56" s="4" t="s">
        <v>139</v>
      </c>
      <c r="G56" s="61">
        <v>3705</v>
      </c>
      <c r="H56" s="6"/>
      <c r="I56" s="6">
        <v>3098</v>
      </c>
    </row>
    <row r="57" spans="2:9" ht="12.75">
      <c r="B57" s="4" t="s">
        <v>79</v>
      </c>
      <c r="G57" s="6">
        <v>1940</v>
      </c>
      <c r="H57" s="6"/>
      <c r="I57" s="6">
        <v>4686</v>
      </c>
    </row>
    <row r="58" spans="2:9" ht="12.75">
      <c r="B58" s="4" t="s">
        <v>228</v>
      </c>
      <c r="G58" s="6">
        <v>51423</v>
      </c>
      <c r="H58" s="6"/>
      <c r="I58" s="6">
        <v>61915</v>
      </c>
    </row>
    <row r="59" spans="2:9" ht="12.75">
      <c r="B59" s="4" t="s">
        <v>3</v>
      </c>
      <c r="G59" s="6">
        <v>511</v>
      </c>
      <c r="H59" s="6"/>
      <c r="I59" s="6">
        <v>262</v>
      </c>
    </row>
    <row r="60" spans="7:9" ht="12.75">
      <c r="G60" s="35">
        <f>SUM(G54:G59)</f>
        <v>110805</v>
      </c>
      <c r="I60" s="35">
        <f>SUM(I54:I59)</f>
        <v>118753</v>
      </c>
    </row>
    <row r="62" spans="1:9" ht="12.75">
      <c r="A62" s="63" t="s">
        <v>169</v>
      </c>
      <c r="G62" s="3">
        <f>+G60+G51</f>
        <v>132000</v>
      </c>
      <c r="I62" s="3">
        <f>+I60+I51</f>
        <v>138267</v>
      </c>
    </row>
    <row r="64" spans="1:9" ht="13.5" thickBot="1">
      <c r="A64" s="63" t="s">
        <v>166</v>
      </c>
      <c r="G64" s="9">
        <f>+G62+G45</f>
        <v>222329</v>
      </c>
      <c r="I64" s="9">
        <f>+I62+I45</f>
        <v>220799</v>
      </c>
    </row>
    <row r="65" ht="13.5" thickTop="1"/>
    <row r="66" spans="1:9" ht="12.75">
      <c r="A66" s="4" t="s">
        <v>152</v>
      </c>
      <c r="G66" s="45">
        <f>+G45/G41</f>
        <v>0.696945381036518</v>
      </c>
      <c r="I66" s="45">
        <f>+I45/I41</f>
        <v>0.636786593316719</v>
      </c>
    </row>
    <row r="67" spans="1:9" ht="12.75">
      <c r="A67" s="4"/>
      <c r="G67" s="45"/>
      <c r="I67" s="34"/>
    </row>
    <row r="69" ht="12.75">
      <c r="A69" s="5"/>
    </row>
    <row r="70" ht="12.75">
      <c r="A70" s="4"/>
    </row>
    <row r="72" spans="2:9" ht="12.75">
      <c r="B72" s="4"/>
      <c r="G72" s="34"/>
      <c r="I72" s="34"/>
    </row>
    <row r="74" spans="7:9" ht="12.75">
      <c r="G74" s="1">
        <f>+G64-G35</f>
        <v>0</v>
      </c>
      <c r="I74" s="1">
        <f>+I64-I35</f>
        <v>0</v>
      </c>
    </row>
  </sheetData>
  <mergeCells count="1">
    <mergeCell ref="I1:J1"/>
  </mergeCells>
  <printOptions horizontalCentered="1"/>
  <pageMargins left="0.75" right="0.75" top="0.5" bottom="0.5" header="0.5" footer="0.5"/>
  <pageSetup fitToHeight="1" fitToWidth="1" horizontalDpi="600" verticalDpi="600" orientation="portrait" paperSize="9" scale="83"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7"/>
  <sheetViews>
    <sheetView view="pageBreakPreview" zoomScale="60" workbookViewId="0" topLeftCell="A1">
      <selection activeCell="S21" sqref="R21:S21"/>
    </sheetView>
  </sheetViews>
  <sheetFormatPr defaultColWidth="9.140625" defaultRowHeight="12.75"/>
  <cols>
    <col min="1" max="1" width="4.8515625" style="1" customWidth="1"/>
    <col min="2" max="2" width="9.140625" style="1" customWidth="1"/>
    <col min="3" max="3" width="14.7109375" style="1" customWidth="1"/>
    <col min="4" max="4" width="5.28125" style="1" customWidth="1"/>
    <col min="5" max="5" width="10.57421875" style="1" bestFit="1" customWidth="1"/>
    <col min="6" max="6" width="9.421875" style="1" bestFit="1" customWidth="1"/>
    <col min="7" max="7" width="17.7109375" style="1" customWidth="1"/>
    <col min="8" max="8" width="10.421875" style="1" customWidth="1"/>
    <col min="9" max="9" width="13.28125" style="1" bestFit="1" customWidth="1"/>
    <col min="10" max="10" width="9.8515625" style="1" bestFit="1" customWidth="1"/>
    <col min="11" max="12" width="10.421875" style="1" bestFit="1" customWidth="1"/>
    <col min="13" max="16384" width="9.140625" style="1" customWidth="1"/>
  </cols>
  <sheetData>
    <row r="1" spans="9:10" ht="12.75">
      <c r="I1" s="93"/>
      <c r="J1" s="93"/>
    </row>
    <row r="2" spans="1:5" ht="15.75">
      <c r="A2" s="29" t="s">
        <v>34</v>
      </c>
      <c r="E2" s="42" t="s">
        <v>88</v>
      </c>
    </row>
    <row r="3" spans="1:2" ht="12.75">
      <c r="A3" s="30" t="s">
        <v>1</v>
      </c>
      <c r="B3" s="4" t="str">
        <f>+CFS!B2</f>
        <v>Quarterly Report on consolidated results for the fourth financial quarter ended 30th June 2007</v>
      </c>
    </row>
    <row r="4" spans="1:12" ht="13.5" thickBot="1">
      <c r="A4" s="31"/>
      <c r="B4" s="32"/>
      <c r="C4" s="11"/>
      <c r="D4" s="11"/>
      <c r="E4" s="11"/>
      <c r="F4" s="11"/>
      <c r="G4" s="11"/>
      <c r="H4" s="11"/>
      <c r="I4" s="11"/>
      <c r="J4" s="11"/>
      <c r="K4" s="11"/>
      <c r="L4" s="11"/>
    </row>
    <row r="6" ht="18.75">
      <c r="A6" s="17" t="s">
        <v>119</v>
      </c>
    </row>
    <row r="8" ht="12.75">
      <c r="E8" s="5" t="s">
        <v>179</v>
      </c>
    </row>
    <row r="9" spans="6:9" ht="12.75">
      <c r="F9" s="5" t="s">
        <v>180</v>
      </c>
      <c r="G9" s="4" t="s">
        <v>178</v>
      </c>
      <c r="H9" s="5" t="s">
        <v>181</v>
      </c>
      <c r="I9" s="4" t="s">
        <v>182</v>
      </c>
    </row>
    <row r="10" spans="5:12" ht="12.75">
      <c r="E10" s="2" t="s">
        <v>21</v>
      </c>
      <c r="F10" s="2" t="s">
        <v>21</v>
      </c>
      <c r="G10" s="10" t="s">
        <v>93</v>
      </c>
      <c r="H10" s="10" t="s">
        <v>97</v>
      </c>
      <c r="I10" s="10" t="s">
        <v>110</v>
      </c>
      <c r="J10" s="2"/>
      <c r="K10" s="10" t="s">
        <v>175</v>
      </c>
      <c r="L10" s="10" t="s">
        <v>25</v>
      </c>
    </row>
    <row r="11" spans="5:12" ht="12.75">
      <c r="E11" s="2" t="s">
        <v>22</v>
      </c>
      <c r="F11" s="2" t="s">
        <v>23</v>
      </c>
      <c r="G11" s="10" t="s">
        <v>94</v>
      </c>
      <c r="H11" s="2" t="s">
        <v>24</v>
      </c>
      <c r="I11" s="10" t="s">
        <v>111</v>
      </c>
      <c r="J11" s="2" t="s">
        <v>25</v>
      </c>
      <c r="K11" s="10" t="s">
        <v>176</v>
      </c>
      <c r="L11" s="10" t="s">
        <v>177</v>
      </c>
    </row>
    <row r="12" spans="5:12" ht="12.75">
      <c r="E12" s="10" t="s">
        <v>33</v>
      </c>
      <c r="F12" s="10" t="s">
        <v>33</v>
      </c>
      <c r="G12" s="10" t="s">
        <v>33</v>
      </c>
      <c r="H12" s="10" t="s">
        <v>33</v>
      </c>
      <c r="I12" s="10" t="s">
        <v>33</v>
      </c>
      <c r="J12" s="10" t="s">
        <v>33</v>
      </c>
      <c r="K12" s="10" t="s">
        <v>33</v>
      </c>
      <c r="L12" s="10" t="s">
        <v>33</v>
      </c>
    </row>
    <row r="13" spans="5:10" ht="12.75">
      <c r="E13" s="2"/>
      <c r="F13" s="2"/>
      <c r="G13" s="2"/>
      <c r="H13" s="2"/>
      <c r="I13" s="2"/>
      <c r="J13" s="2"/>
    </row>
    <row r="14" spans="1:12" ht="12.75">
      <c r="A14" s="4" t="s">
        <v>186</v>
      </c>
      <c r="B14" s="4"/>
      <c r="E14" s="1">
        <v>129607</v>
      </c>
      <c r="F14" s="1">
        <v>1156</v>
      </c>
      <c r="G14" s="1">
        <v>55458</v>
      </c>
      <c r="H14" s="1">
        <v>10622</v>
      </c>
      <c r="I14" s="1">
        <v>-111627</v>
      </c>
      <c r="J14" s="1">
        <f>SUM(E14:I14)</f>
        <v>85216</v>
      </c>
      <c r="K14" s="1">
        <v>1054</v>
      </c>
      <c r="L14" s="1">
        <f>SUM(J14:K14)</f>
        <v>86270</v>
      </c>
    </row>
    <row r="15" spans="1:2" ht="12.75">
      <c r="A15" s="4"/>
      <c r="B15" s="4"/>
    </row>
    <row r="16" spans="1:12" ht="12.75">
      <c r="A16" s="4" t="s">
        <v>271</v>
      </c>
      <c r="E16" s="1">
        <v>0</v>
      </c>
      <c r="F16" s="1">
        <v>0</v>
      </c>
      <c r="G16" s="1">
        <v>0</v>
      </c>
      <c r="H16" s="1">
        <v>0</v>
      </c>
      <c r="I16" s="44">
        <f>+'IS'!K44</f>
        <v>-3764</v>
      </c>
      <c r="J16" s="44">
        <f>SUM(E16:I16)</f>
        <v>-3764</v>
      </c>
      <c r="K16" s="1">
        <f>+'IS'!K45</f>
        <v>26</v>
      </c>
      <c r="L16" s="1">
        <f>SUM(J16:K16)</f>
        <v>-3738</v>
      </c>
    </row>
    <row r="17" spans="5:12" ht="12.75">
      <c r="E17" s="3"/>
      <c r="F17" s="3"/>
      <c r="G17" s="3"/>
      <c r="H17" s="3"/>
      <c r="I17" s="43"/>
      <c r="J17" s="43"/>
      <c r="K17" s="43"/>
      <c r="L17" s="43"/>
    </row>
    <row r="18" spans="9:12" ht="12.75">
      <c r="I18" s="44"/>
      <c r="J18" s="44"/>
      <c r="K18" s="44"/>
      <c r="L18" s="44"/>
    </row>
    <row r="19" spans="1:12" ht="13.5" thickBot="1">
      <c r="A19" s="4" t="s">
        <v>263</v>
      </c>
      <c r="E19" s="9">
        <f aca="true" t="shared" si="0" ref="E19:J19">SUM(E14:E17)</f>
        <v>129607</v>
      </c>
      <c r="F19" s="9">
        <f t="shared" si="0"/>
        <v>1156</v>
      </c>
      <c r="G19" s="9">
        <f t="shared" si="0"/>
        <v>55458</v>
      </c>
      <c r="H19" s="9">
        <f t="shared" si="0"/>
        <v>10622</v>
      </c>
      <c r="I19" s="9">
        <f t="shared" si="0"/>
        <v>-115391</v>
      </c>
      <c r="J19" s="9">
        <f t="shared" si="0"/>
        <v>81452</v>
      </c>
      <c r="K19" s="9">
        <f>SUM(K14:K17)</f>
        <v>1080</v>
      </c>
      <c r="L19" s="9">
        <f>SUM(L14:L17)</f>
        <v>82532</v>
      </c>
    </row>
    <row r="20" ht="13.5" thickTop="1"/>
    <row r="22" spans="1:12" ht="12.75">
      <c r="A22" s="4" t="s">
        <v>185</v>
      </c>
      <c r="B22" s="4"/>
      <c r="E22" s="1">
        <v>129607</v>
      </c>
      <c r="F22" s="1">
        <v>1156</v>
      </c>
      <c r="G22" s="1">
        <v>55458</v>
      </c>
      <c r="H22" s="1">
        <v>10622</v>
      </c>
      <c r="I22" s="1">
        <v>-115391</v>
      </c>
      <c r="J22" s="1">
        <f>SUM(E22:I22)</f>
        <v>81452</v>
      </c>
      <c r="K22" s="1">
        <v>1080</v>
      </c>
      <c r="L22" s="1">
        <f>SUM(J22:K22)</f>
        <v>82532</v>
      </c>
    </row>
    <row r="23" spans="1:2" ht="12.75">
      <c r="A23" s="4"/>
      <c r="B23" s="4"/>
    </row>
    <row r="24" spans="1:12" ht="12.75">
      <c r="A24" s="4" t="s">
        <v>183</v>
      </c>
      <c r="B24" s="4"/>
      <c r="E24" s="3">
        <v>0</v>
      </c>
      <c r="F24" s="3">
        <v>0</v>
      </c>
      <c r="G24" s="3">
        <v>-55458</v>
      </c>
      <c r="H24" s="3">
        <v>0</v>
      </c>
      <c r="I24" s="3">
        <v>55458</v>
      </c>
      <c r="J24" s="3">
        <v>0</v>
      </c>
      <c r="K24" s="3">
        <v>0</v>
      </c>
      <c r="L24" s="3">
        <f>SUM(J24:K24)</f>
        <v>0</v>
      </c>
    </row>
    <row r="25" spans="1:2" ht="12.75">
      <c r="A25" s="4"/>
      <c r="B25" s="4"/>
    </row>
    <row r="26" spans="1:12" ht="12.75">
      <c r="A26" s="4" t="s">
        <v>184</v>
      </c>
      <c r="B26" s="4"/>
      <c r="E26" s="1">
        <f>SUM(E22:E25)</f>
        <v>129607</v>
      </c>
      <c r="F26" s="1">
        <f aca="true" t="shared" si="1" ref="F26:L26">SUM(F22:F25)</f>
        <v>1156</v>
      </c>
      <c r="G26" s="1">
        <f t="shared" si="1"/>
        <v>0</v>
      </c>
      <c r="H26" s="1">
        <f t="shared" si="1"/>
        <v>10622</v>
      </c>
      <c r="I26" s="1">
        <f t="shared" si="1"/>
        <v>-59933</v>
      </c>
      <c r="J26" s="1">
        <f t="shared" si="1"/>
        <v>81452</v>
      </c>
      <c r="K26" s="1">
        <f t="shared" si="1"/>
        <v>1080</v>
      </c>
      <c r="L26" s="1">
        <f t="shared" si="1"/>
        <v>82532</v>
      </c>
    </row>
    <row r="27" spans="1:2" ht="12.75">
      <c r="A27" s="4"/>
      <c r="B27" s="4"/>
    </row>
    <row r="28" spans="1:12" ht="12.75">
      <c r="A28" s="4" t="s">
        <v>272</v>
      </c>
      <c r="E28" s="1">
        <v>0</v>
      </c>
      <c r="F28" s="1">
        <v>0</v>
      </c>
      <c r="G28" s="1">
        <v>0</v>
      </c>
      <c r="H28" s="1">
        <v>0</v>
      </c>
      <c r="I28" s="1">
        <f>+'IS'!I44</f>
        <v>7813</v>
      </c>
      <c r="J28" s="1">
        <f>SUM(E28:I28)</f>
        <v>7813</v>
      </c>
      <c r="K28" s="1">
        <f>+'IS'!I45</f>
        <v>-16</v>
      </c>
      <c r="L28" s="1">
        <f>SUM(J28:K28)</f>
        <v>7797</v>
      </c>
    </row>
    <row r="29" spans="1:12" ht="12.75">
      <c r="A29" s="4"/>
      <c r="E29" s="3"/>
      <c r="F29" s="3"/>
      <c r="G29" s="3"/>
      <c r="H29" s="3"/>
      <c r="I29" s="3"/>
      <c r="J29" s="3"/>
      <c r="K29" s="43"/>
      <c r="L29" s="43"/>
    </row>
    <row r="30" spans="11:12" ht="12.75">
      <c r="K30" s="44"/>
      <c r="L30" s="44"/>
    </row>
    <row r="31" spans="1:12" ht="13.5" thickBot="1">
      <c r="A31" s="4" t="s">
        <v>264</v>
      </c>
      <c r="E31" s="9">
        <f>SUM(E26:E30)</f>
        <v>129607</v>
      </c>
      <c r="F31" s="9">
        <f aca="true" t="shared" si="2" ref="F31:L31">SUM(F26:F30)</f>
        <v>1156</v>
      </c>
      <c r="G31" s="9">
        <f t="shared" si="2"/>
        <v>0</v>
      </c>
      <c r="H31" s="9">
        <f t="shared" si="2"/>
        <v>10622</v>
      </c>
      <c r="I31" s="9">
        <f t="shared" si="2"/>
        <v>-52120</v>
      </c>
      <c r="J31" s="9">
        <f t="shared" si="2"/>
        <v>89265</v>
      </c>
      <c r="K31" s="9">
        <f t="shared" si="2"/>
        <v>1064</v>
      </c>
      <c r="L31" s="9">
        <f t="shared" si="2"/>
        <v>90329</v>
      </c>
    </row>
    <row r="32" ht="13.5" thickTop="1"/>
    <row r="37" ht="12.75">
      <c r="A37" s="4"/>
    </row>
  </sheetData>
  <mergeCells count="1">
    <mergeCell ref="I1:J1"/>
  </mergeCells>
  <printOptions horizontalCentered="1"/>
  <pageMargins left="0.5" right="0.5" top="0.5" bottom="0.5" header="0.5" footer="0.5"/>
  <pageSetup fitToHeight="1" fitToWidth="1" horizontalDpi="600" verticalDpi="600" orientation="portrait" scale="77"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68"/>
  <sheetViews>
    <sheetView workbookViewId="0" topLeftCell="A6">
      <selection activeCell="H26" sqref="H26"/>
    </sheetView>
  </sheetViews>
  <sheetFormatPr defaultColWidth="9.140625" defaultRowHeight="12.75"/>
  <cols>
    <col min="1" max="1" width="4.28125" style="1" customWidth="1"/>
    <col min="2" max="4" width="9.140625" style="1" customWidth="1"/>
    <col min="5" max="5" width="10.7109375" style="1" customWidth="1"/>
    <col min="6" max="6" width="14.7109375" style="1" customWidth="1"/>
    <col min="7" max="7" width="1.8515625" style="1" customWidth="1"/>
    <col min="8" max="8" width="13.57421875" style="1" customWidth="1"/>
    <col min="9" max="9" width="2.140625" style="1" customWidth="1"/>
    <col min="10" max="10" width="15.57421875" style="1" customWidth="1"/>
    <col min="11" max="11" width="2.421875" style="1" customWidth="1"/>
    <col min="12" max="16384" width="9.140625" style="1" customWidth="1"/>
  </cols>
  <sheetData>
    <row r="1" spans="1:5" ht="15.75">
      <c r="A1" s="29" t="s">
        <v>34</v>
      </c>
      <c r="E1" s="42" t="s">
        <v>88</v>
      </c>
    </row>
    <row r="2" spans="1:2" ht="12.75">
      <c r="A2" s="30" t="s">
        <v>1</v>
      </c>
      <c r="B2" s="4" t="str">
        <f>+'BS'!B3</f>
        <v>Quarterly Report on consolidated results for the fourth financial quarter ended 30th June 2007</v>
      </c>
    </row>
    <row r="3" spans="1:11" ht="13.5" thickBot="1">
      <c r="A3" s="31"/>
      <c r="B3" s="32"/>
      <c r="C3" s="11"/>
      <c r="D3" s="11"/>
      <c r="E3" s="11"/>
      <c r="F3" s="11"/>
      <c r="G3" s="11"/>
      <c r="H3" s="11"/>
      <c r="I3" s="11"/>
      <c r="J3" s="11"/>
      <c r="K3" s="11"/>
    </row>
    <row r="5" ht="18.75">
      <c r="A5" s="17" t="s">
        <v>118</v>
      </c>
    </row>
    <row r="6" ht="9.75" customHeight="1">
      <c r="A6" s="17"/>
    </row>
    <row r="7" spans="1:10" ht="12.75">
      <c r="A7" s="4"/>
      <c r="J7" s="10" t="s">
        <v>302</v>
      </c>
    </row>
    <row r="8" spans="1:10" ht="12.75">
      <c r="A8" s="4"/>
      <c r="H8" s="10" t="s">
        <v>74</v>
      </c>
      <c r="J8" s="10" t="s">
        <v>98</v>
      </c>
    </row>
    <row r="9" spans="1:10" ht="12.75">
      <c r="A9" s="4"/>
      <c r="H9" s="10" t="s">
        <v>30</v>
      </c>
      <c r="J9" s="10" t="s">
        <v>30</v>
      </c>
    </row>
    <row r="10" spans="1:10" ht="12.75">
      <c r="A10" s="4"/>
      <c r="H10" s="10" t="s">
        <v>31</v>
      </c>
      <c r="J10" s="10" t="s">
        <v>31</v>
      </c>
    </row>
    <row r="11" spans="1:10" ht="12.75">
      <c r="A11" s="4"/>
      <c r="H11" s="33" t="str">
        <f>+'IS'!I15</f>
        <v>30.06.2007</v>
      </c>
      <c r="J11" s="33" t="str">
        <f>+'IS'!K15</f>
        <v>30.06.2006</v>
      </c>
    </row>
    <row r="12" spans="8:10" ht="12.75">
      <c r="H12" s="10" t="s">
        <v>33</v>
      </c>
      <c r="J12" s="10" t="s">
        <v>33</v>
      </c>
    </row>
    <row r="14" spans="1:8" ht="12.75">
      <c r="A14" s="4" t="s">
        <v>317</v>
      </c>
      <c r="H14" s="44"/>
    </row>
    <row r="15" spans="1:10" ht="12.75">
      <c r="A15" s="33" t="s">
        <v>1</v>
      </c>
      <c r="B15" s="4" t="s">
        <v>318</v>
      </c>
      <c r="H15" s="44">
        <v>13996</v>
      </c>
      <c r="J15" s="1">
        <v>-4171</v>
      </c>
    </row>
    <row r="16" spans="1:10" ht="12.75">
      <c r="A16" s="33" t="s">
        <v>1</v>
      </c>
      <c r="B16" s="4" t="s">
        <v>327</v>
      </c>
      <c r="H16" s="44">
        <v>-7358</v>
      </c>
      <c r="J16" s="1">
        <v>-660</v>
      </c>
    </row>
    <row r="18" ht="12.75">
      <c r="A18" s="4" t="s">
        <v>13</v>
      </c>
    </row>
    <row r="19" spans="2:10" ht="12.75">
      <c r="B19" s="4" t="s">
        <v>90</v>
      </c>
      <c r="H19" s="1">
        <v>19013</v>
      </c>
      <c r="J19" s="1">
        <f>14997+1325</f>
        <v>16322</v>
      </c>
    </row>
    <row r="20" spans="2:10" ht="12.75">
      <c r="B20" s="4" t="s">
        <v>91</v>
      </c>
      <c r="H20" s="3">
        <v>3375</v>
      </c>
      <c r="I20" s="6"/>
      <c r="J20" s="3">
        <v>2948</v>
      </c>
    </row>
    <row r="21" spans="2:10" ht="12.75">
      <c r="B21" s="4"/>
      <c r="H21" s="6"/>
      <c r="J21" s="6"/>
    </row>
    <row r="22" spans="1:10" ht="12.75">
      <c r="A22" s="4" t="s">
        <v>121</v>
      </c>
      <c r="H22" s="44">
        <f>SUM(H14:H20)</f>
        <v>29026</v>
      </c>
      <c r="J22" s="1">
        <f>SUM(J14:J20)</f>
        <v>14439</v>
      </c>
    </row>
    <row r="24" ht="12.75">
      <c r="A24" s="4" t="s">
        <v>14</v>
      </c>
    </row>
    <row r="25" spans="2:10" ht="12.75">
      <c r="B25" s="4" t="s">
        <v>15</v>
      </c>
      <c r="H25" s="1">
        <v>-12433</v>
      </c>
      <c r="J25" s="1">
        <v>6311</v>
      </c>
    </row>
    <row r="26" spans="2:10" ht="12.75">
      <c r="B26" s="4" t="s">
        <v>16</v>
      </c>
      <c r="H26" s="1">
        <f>13585-62</f>
        <v>13523</v>
      </c>
      <c r="J26" s="6">
        <v>-3565</v>
      </c>
    </row>
    <row r="27" spans="2:10" ht="12.75">
      <c r="B27" s="4" t="s">
        <v>258</v>
      </c>
      <c r="H27" s="6">
        <v>2066</v>
      </c>
      <c r="I27" s="6"/>
      <c r="J27" s="75">
        <v>-1646</v>
      </c>
    </row>
    <row r="28" spans="2:10" ht="12.75">
      <c r="B28" s="4"/>
      <c r="H28" s="3"/>
      <c r="J28" s="3"/>
    </row>
    <row r="29" spans="1:10" ht="12.75">
      <c r="A29" s="4" t="s">
        <v>320</v>
      </c>
      <c r="B29" s="4"/>
      <c r="H29" s="6">
        <f>SUM(H22:H28)</f>
        <v>32182</v>
      </c>
      <c r="J29" s="6">
        <f>SUM(J22:J27)</f>
        <v>15539</v>
      </c>
    </row>
    <row r="30" spans="2:10" ht="12.75">
      <c r="B30" s="4" t="s">
        <v>265</v>
      </c>
      <c r="H30" s="1">
        <v>-54</v>
      </c>
      <c r="J30" s="1">
        <v>-116</v>
      </c>
    </row>
    <row r="31" spans="2:10" ht="12.75">
      <c r="B31" s="4" t="s">
        <v>19</v>
      </c>
      <c r="H31" s="1">
        <v>-4884</v>
      </c>
      <c r="J31" s="1">
        <v>-5080</v>
      </c>
    </row>
    <row r="32" spans="2:10" ht="12.75">
      <c r="B32" s="4" t="s">
        <v>92</v>
      </c>
      <c r="H32" s="1">
        <v>4</v>
      </c>
      <c r="J32" s="1">
        <v>90</v>
      </c>
    </row>
    <row r="33" spans="1:10" ht="12.75">
      <c r="A33" s="4" t="s">
        <v>319</v>
      </c>
      <c r="H33" s="35">
        <f>SUM(H29:H32)</f>
        <v>27248</v>
      </c>
      <c r="J33" s="35">
        <f>SUM(J29:J32)</f>
        <v>10433</v>
      </c>
    </row>
    <row r="35" ht="12.75">
      <c r="A35" s="4" t="s">
        <v>17</v>
      </c>
    </row>
    <row r="36" spans="2:10" ht="12.75">
      <c r="B36" s="4" t="s">
        <v>203</v>
      </c>
      <c r="H36" s="1">
        <v>-21358</v>
      </c>
      <c r="J36" s="1">
        <v>-7144</v>
      </c>
    </row>
    <row r="37" spans="2:10" ht="12.75">
      <c r="B37" s="4" t="s">
        <v>204</v>
      </c>
      <c r="H37" s="1">
        <v>667</v>
      </c>
      <c r="J37" s="1">
        <v>22509</v>
      </c>
    </row>
    <row r="38" spans="2:10" ht="12.75">
      <c r="B38" s="4" t="s">
        <v>336</v>
      </c>
      <c r="H38" s="1">
        <v>621</v>
      </c>
      <c r="J38" s="1">
        <v>-174</v>
      </c>
    </row>
    <row r="39" spans="2:10" ht="12.75">
      <c r="B39" s="4" t="s">
        <v>187</v>
      </c>
      <c r="H39" s="1">
        <v>-58</v>
      </c>
      <c r="J39" s="1">
        <v>0</v>
      </c>
    </row>
    <row r="40" spans="1:10" ht="12.75">
      <c r="A40" s="4" t="s">
        <v>205</v>
      </c>
      <c r="H40" s="35">
        <f>SUM(H36:H39)</f>
        <v>-20128</v>
      </c>
      <c r="J40" s="35">
        <f>SUM(J36:J39)</f>
        <v>15191</v>
      </c>
    </row>
    <row r="42" ht="12.75">
      <c r="A42" s="4" t="s">
        <v>18</v>
      </c>
    </row>
    <row r="43" spans="2:10" ht="12.75">
      <c r="B43" s="4" t="s">
        <v>106</v>
      </c>
      <c r="H43" s="1">
        <v>69689</v>
      </c>
      <c r="J43" s="1">
        <v>1247</v>
      </c>
    </row>
    <row r="44" spans="2:10" ht="12.75">
      <c r="B44" s="4" t="s">
        <v>107</v>
      </c>
      <c r="H44" s="1">
        <v>-73659</v>
      </c>
      <c r="J44" s="1">
        <v>-16007</v>
      </c>
    </row>
    <row r="45" spans="1:10" ht="12.75">
      <c r="A45" s="4" t="s">
        <v>206</v>
      </c>
      <c r="H45" s="35">
        <f>SUM(H43:H44)</f>
        <v>-3970</v>
      </c>
      <c r="J45" s="35">
        <f>SUM(J42:J44)</f>
        <v>-14760</v>
      </c>
    </row>
    <row r="47" spans="1:10" ht="12.75">
      <c r="A47" s="4" t="s">
        <v>20</v>
      </c>
      <c r="H47" s="1">
        <f>+H45+H40+H33</f>
        <v>3150</v>
      </c>
      <c r="J47" s="1">
        <f>+J45+J40+J33</f>
        <v>10864</v>
      </c>
    </row>
    <row r="49" spans="1:10" ht="12.75">
      <c r="A49" s="4" t="s">
        <v>207</v>
      </c>
      <c r="H49" s="1">
        <v>3591</v>
      </c>
      <c r="J49" s="1">
        <v>-7273</v>
      </c>
    </row>
    <row r="51" spans="1:10" ht="13.5" thickBot="1">
      <c r="A51" s="4" t="s">
        <v>208</v>
      </c>
      <c r="H51" s="36">
        <f>SUM(H47:H50)</f>
        <v>6741</v>
      </c>
      <c r="J51" s="36">
        <f>SUM(J47:J50)</f>
        <v>3591</v>
      </c>
    </row>
    <row r="52" ht="13.5" thickTop="1"/>
    <row r="53" ht="12.75">
      <c r="A53" s="4" t="s">
        <v>76</v>
      </c>
    </row>
    <row r="54" spans="1:10" ht="12.75">
      <c r="A54" s="4"/>
      <c r="B54" s="4" t="s">
        <v>78</v>
      </c>
      <c r="H54" s="1">
        <f>+'BS'!G29</f>
        <v>12</v>
      </c>
      <c r="J54" s="1">
        <f>986</f>
        <v>986</v>
      </c>
    </row>
    <row r="55" spans="2:10" ht="12.75">
      <c r="B55" s="4" t="s">
        <v>77</v>
      </c>
      <c r="H55" s="1">
        <f>+'BS'!G30</f>
        <v>8681</v>
      </c>
      <c r="J55" s="1">
        <f>7977</f>
        <v>7977</v>
      </c>
    </row>
    <row r="56" spans="2:10" ht="12.75">
      <c r="B56" s="4" t="s">
        <v>114</v>
      </c>
      <c r="H56" s="3">
        <f>-'BS'!G57</f>
        <v>-1940</v>
      </c>
      <c r="J56" s="3">
        <v>-4686</v>
      </c>
    </row>
    <row r="57" spans="8:10" ht="12.75">
      <c r="H57" s="6">
        <f>SUM(H54:H56)</f>
        <v>6753</v>
      </c>
      <c r="I57" s="6"/>
      <c r="J57" s="6">
        <f>SUM(J54:J56)</f>
        <v>4277</v>
      </c>
    </row>
    <row r="58" spans="2:10" ht="12.75">
      <c r="B58" s="4" t="s">
        <v>123</v>
      </c>
      <c r="H58" s="3">
        <f>-H54</f>
        <v>-12</v>
      </c>
      <c r="I58" s="6"/>
      <c r="J58" s="3">
        <f>-686</f>
        <v>-686</v>
      </c>
    </row>
    <row r="59" spans="8:10" ht="13.5" thickBot="1">
      <c r="H59" s="36">
        <f>SUM(H57:H58)</f>
        <v>6741</v>
      </c>
      <c r="I59" s="6"/>
      <c r="J59" s="36">
        <f>SUM(J57:J58)</f>
        <v>3591</v>
      </c>
    </row>
    <row r="60" ht="13.5" thickTop="1"/>
    <row r="66" ht="12.75">
      <c r="A66" s="5"/>
    </row>
    <row r="67" ht="12.75">
      <c r="A67" s="4"/>
    </row>
    <row r="68" spans="8:10" ht="12.75">
      <c r="H68" s="1">
        <f>+H51-H59</f>
        <v>0</v>
      </c>
      <c r="J68" s="1">
        <f>+J51-J59</f>
        <v>0</v>
      </c>
    </row>
  </sheetData>
  <printOptions horizontalCentered="1"/>
  <pageMargins left="0.75" right="0.75" top="0.75" bottom="0.75" header="0.5" footer="0.5"/>
  <pageSetup fitToHeight="1" fitToWidth="1" horizontalDpi="600" verticalDpi="600" orientation="portrait" paperSize="9" scale="90"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2:P216"/>
  <sheetViews>
    <sheetView workbookViewId="0" topLeftCell="A189">
      <selection activeCell="B181" sqref="B181"/>
    </sheetView>
  </sheetViews>
  <sheetFormatPr defaultColWidth="9.140625" defaultRowHeight="12.75"/>
  <cols>
    <col min="1" max="1" width="6.00390625" style="0" customWidth="1"/>
    <col min="2" max="2" width="3.57421875" style="0" customWidth="1"/>
    <col min="3" max="3" width="4.28125" style="0" customWidth="1"/>
    <col min="4" max="4" width="6.00390625" style="0" customWidth="1"/>
    <col min="5" max="5" width="22.140625" style="0" customWidth="1"/>
    <col min="6" max="6" width="11.28125" style="0" customWidth="1"/>
    <col min="7" max="7" width="12.57421875" style="0" customWidth="1"/>
    <col min="8" max="8" width="11.421875" style="0" customWidth="1"/>
    <col min="9" max="9" width="11.421875" style="0" bestFit="1" customWidth="1"/>
    <col min="10" max="10" width="15.28125" style="0" customWidth="1"/>
    <col min="11" max="11" width="14.00390625" style="0" customWidth="1"/>
    <col min="12" max="12" width="2.28125" style="0" customWidth="1"/>
    <col min="13" max="13" width="9.28125" style="0" bestFit="1" customWidth="1"/>
    <col min="20" max="20" width="11.140625" style="0" bestFit="1" customWidth="1"/>
  </cols>
  <sheetData>
    <row r="2" spans="1:11" ht="15.75">
      <c r="A2" s="16" t="s">
        <v>34</v>
      </c>
      <c r="B2" s="7"/>
      <c r="C2" s="7"/>
      <c r="D2" s="7"/>
      <c r="E2" s="7"/>
      <c r="F2" s="42" t="s">
        <v>88</v>
      </c>
      <c r="H2" s="7"/>
      <c r="I2" s="7"/>
      <c r="J2" s="7"/>
      <c r="K2" s="7"/>
    </row>
    <row r="3" spans="1:11" ht="12.75">
      <c r="A3" s="12" t="s">
        <v>1</v>
      </c>
      <c r="B3" s="8" t="str">
        <f>+SE!B3</f>
        <v>Quarterly Report on consolidated results for the fourth financial quarter ended 30th June 2007</v>
      </c>
      <c r="C3" s="7"/>
      <c r="D3" s="7"/>
      <c r="E3" s="7"/>
      <c r="F3" s="7"/>
      <c r="G3" s="7"/>
      <c r="H3" s="7"/>
      <c r="I3" s="7"/>
      <c r="J3" s="7"/>
      <c r="K3" s="7"/>
    </row>
    <row r="4" spans="1:11" ht="13.5" thickBot="1">
      <c r="A4" s="13"/>
      <c r="B4" s="14"/>
      <c r="C4" s="15"/>
      <c r="D4" s="15"/>
      <c r="E4" s="15"/>
      <c r="F4" s="15"/>
      <c r="G4" s="15"/>
      <c r="H4" s="15"/>
      <c r="I4" s="15"/>
      <c r="J4" s="15"/>
      <c r="K4" s="15"/>
    </row>
    <row r="5" spans="1:11" ht="12.75">
      <c r="A5" s="7"/>
      <c r="B5" s="7"/>
      <c r="C5" s="7"/>
      <c r="D5" s="7"/>
      <c r="E5" s="7"/>
      <c r="F5" s="7"/>
      <c r="G5" s="7"/>
      <c r="H5" s="7"/>
      <c r="I5" s="7"/>
      <c r="J5" s="7"/>
      <c r="K5" s="7"/>
    </row>
    <row r="6" spans="1:11" ht="15">
      <c r="A6" s="25" t="s">
        <v>38</v>
      </c>
      <c r="B6" s="7"/>
      <c r="C6" s="7"/>
      <c r="D6" s="7"/>
      <c r="E6" s="7"/>
      <c r="F6" s="7"/>
      <c r="G6" s="7"/>
      <c r="H6" s="7"/>
      <c r="I6" s="7"/>
      <c r="J6" s="7"/>
      <c r="K6" s="7"/>
    </row>
    <row r="8" spans="1:2" ht="12.75">
      <c r="A8" s="18" t="s">
        <v>39</v>
      </c>
      <c r="B8" s="18" t="s">
        <v>51</v>
      </c>
    </row>
    <row r="9" spans="1:11" ht="12.75">
      <c r="A9" s="19"/>
      <c r="B9" s="20"/>
      <c r="C9" s="19"/>
      <c r="D9" s="19"/>
      <c r="E9" s="19"/>
      <c r="F9" s="19"/>
      <c r="G9" s="19"/>
      <c r="H9" s="19"/>
      <c r="I9" s="19"/>
      <c r="J9" s="19"/>
      <c r="K9" s="19"/>
    </row>
    <row r="10" spans="1:11" ht="12.75">
      <c r="A10" s="19"/>
      <c r="B10" s="21"/>
      <c r="C10" s="19"/>
      <c r="D10" s="19"/>
      <c r="E10" s="19"/>
      <c r="F10" s="19"/>
      <c r="G10" s="19"/>
      <c r="H10" s="19"/>
      <c r="I10" s="19"/>
      <c r="J10" s="19"/>
      <c r="K10" s="19"/>
    </row>
    <row r="11" spans="1:11" ht="12.75">
      <c r="A11" s="19"/>
      <c r="B11" s="21"/>
      <c r="C11" s="19"/>
      <c r="D11" s="19"/>
      <c r="E11" s="19"/>
      <c r="F11" s="19"/>
      <c r="G11" s="19"/>
      <c r="H11" s="19"/>
      <c r="I11" s="19"/>
      <c r="J11" s="19"/>
      <c r="K11" s="19"/>
    </row>
    <row r="12" spans="1:11" ht="12.75">
      <c r="A12" s="19"/>
      <c r="B12" s="21"/>
      <c r="C12" s="19"/>
      <c r="D12" s="19"/>
      <c r="E12" s="19"/>
      <c r="F12" s="19"/>
      <c r="G12" s="19"/>
      <c r="H12" s="19"/>
      <c r="I12" s="19"/>
      <c r="J12" s="19"/>
      <c r="K12" s="19"/>
    </row>
    <row r="13" spans="1:11" ht="12.75">
      <c r="A13" s="19"/>
      <c r="B13" s="21"/>
      <c r="C13" s="19"/>
      <c r="D13" s="19"/>
      <c r="E13" s="19"/>
      <c r="F13" s="19"/>
      <c r="G13" s="19"/>
      <c r="H13" s="19"/>
      <c r="I13" s="19"/>
      <c r="J13" s="19"/>
      <c r="K13" s="19"/>
    </row>
    <row r="14" spans="1:11" ht="12.75">
      <c r="A14" s="19"/>
      <c r="B14" s="21"/>
      <c r="C14" s="19"/>
      <c r="D14" s="19"/>
      <c r="E14" s="19"/>
      <c r="F14" s="19"/>
      <c r="G14" s="19"/>
      <c r="H14" s="19"/>
      <c r="I14" s="19"/>
      <c r="J14" s="19"/>
      <c r="K14" s="19"/>
    </row>
    <row r="15" spans="1:11" ht="12.75">
      <c r="A15" s="19"/>
      <c r="B15" s="22"/>
      <c r="C15" s="19"/>
      <c r="D15" s="19"/>
      <c r="E15" s="19"/>
      <c r="F15" s="19"/>
      <c r="G15" s="19"/>
      <c r="H15" s="19"/>
      <c r="I15" s="19"/>
      <c r="J15" s="19"/>
      <c r="K15" s="19"/>
    </row>
    <row r="16" spans="1:11" ht="12.75">
      <c r="A16" s="19"/>
      <c r="B16" s="22"/>
      <c r="C16" s="19"/>
      <c r="D16" s="19"/>
      <c r="E16" s="19"/>
      <c r="F16" s="19"/>
      <c r="G16" s="19"/>
      <c r="H16" s="19"/>
      <c r="I16" s="19"/>
      <c r="J16" s="19"/>
      <c r="K16" s="19"/>
    </row>
    <row r="17" spans="1:11" ht="12.75">
      <c r="A17" s="19"/>
      <c r="B17" s="22"/>
      <c r="C17" s="19"/>
      <c r="D17" s="19"/>
      <c r="E17" s="19"/>
      <c r="F17" s="19"/>
      <c r="G17" s="19"/>
      <c r="H17" s="19"/>
      <c r="I17" s="19"/>
      <c r="J17" s="19"/>
      <c r="K17" s="19"/>
    </row>
    <row r="18" spans="1:11" ht="12.75">
      <c r="A18" s="19"/>
      <c r="B18" s="22"/>
      <c r="C18" s="19"/>
      <c r="D18" s="19"/>
      <c r="E18" s="19"/>
      <c r="F18" s="19"/>
      <c r="G18" s="19"/>
      <c r="H18" s="19"/>
      <c r="I18" s="19"/>
      <c r="J18" s="19"/>
      <c r="K18" s="19"/>
    </row>
    <row r="19" spans="1:11" ht="12.75">
      <c r="A19" s="19"/>
      <c r="B19" s="22"/>
      <c r="C19" s="19"/>
      <c r="D19" s="19"/>
      <c r="E19" s="19"/>
      <c r="F19" s="19"/>
      <c r="G19" s="19"/>
      <c r="H19" s="19"/>
      <c r="I19" s="19"/>
      <c r="J19" s="19"/>
      <c r="K19" s="19"/>
    </row>
    <row r="20" spans="1:11" ht="12.75">
      <c r="A20" s="21" t="s">
        <v>40</v>
      </c>
      <c r="B20" s="66" t="s">
        <v>188</v>
      </c>
      <c r="C20" s="19"/>
      <c r="D20" s="19"/>
      <c r="E20" s="19"/>
      <c r="F20" s="19"/>
      <c r="G20" s="19"/>
      <c r="H20" s="19"/>
      <c r="I20" s="19"/>
      <c r="J20" s="19"/>
      <c r="K20" s="19"/>
    </row>
    <row r="21" spans="1:11" ht="12.75">
      <c r="A21" s="19"/>
      <c r="B21" s="19"/>
      <c r="C21" s="19"/>
      <c r="D21" s="19"/>
      <c r="E21" s="19"/>
      <c r="F21" s="19"/>
      <c r="G21" s="19"/>
      <c r="H21" s="19"/>
      <c r="I21" s="19"/>
      <c r="J21" s="19"/>
      <c r="K21" s="19"/>
    </row>
    <row r="22" spans="1:11" ht="12.75">
      <c r="A22" s="19"/>
      <c r="B22" s="19"/>
      <c r="C22" s="19"/>
      <c r="D22" s="19"/>
      <c r="E22" s="19"/>
      <c r="F22" s="19"/>
      <c r="G22" s="19"/>
      <c r="H22" s="19"/>
      <c r="I22" s="19"/>
      <c r="J22" s="19"/>
      <c r="K22" s="19"/>
    </row>
    <row r="23" spans="1:11" ht="12.75">
      <c r="A23" s="19"/>
      <c r="B23" s="19"/>
      <c r="C23" s="19"/>
      <c r="D23" s="19"/>
      <c r="E23" s="19"/>
      <c r="F23" s="19"/>
      <c r="G23" s="19"/>
      <c r="H23" s="19"/>
      <c r="I23" s="19"/>
      <c r="J23" s="19"/>
      <c r="K23" s="19"/>
    </row>
    <row r="24" spans="1:11" ht="12.75">
      <c r="A24" s="19"/>
      <c r="B24" s="19"/>
      <c r="C24" s="19"/>
      <c r="D24" s="19"/>
      <c r="E24" s="19"/>
      <c r="F24" s="19"/>
      <c r="G24" s="19"/>
      <c r="H24" s="19"/>
      <c r="I24" s="19"/>
      <c r="J24" s="19"/>
      <c r="K24" s="19"/>
    </row>
    <row r="25" spans="1:11" ht="12.75">
      <c r="A25" s="19"/>
      <c r="B25" s="19"/>
      <c r="C25" s="19"/>
      <c r="D25" s="19"/>
      <c r="E25" s="19"/>
      <c r="F25" s="19"/>
      <c r="G25" s="19"/>
      <c r="H25" s="19"/>
      <c r="I25" s="19"/>
      <c r="J25" s="19"/>
      <c r="K25" s="19"/>
    </row>
    <row r="26" spans="1:11" ht="12.75">
      <c r="A26" s="19"/>
      <c r="B26" s="19"/>
      <c r="C26" s="19" t="s">
        <v>209</v>
      </c>
      <c r="D26" s="19"/>
      <c r="E26" s="69" t="s">
        <v>210</v>
      </c>
      <c r="F26" s="19"/>
      <c r="G26" s="19"/>
      <c r="H26" s="19"/>
      <c r="I26" s="19"/>
      <c r="J26" s="19"/>
      <c r="K26" s="19"/>
    </row>
    <row r="27" spans="1:11" ht="12.75">
      <c r="A27" s="19"/>
      <c r="B27" s="19"/>
      <c r="C27" s="19" t="s">
        <v>288</v>
      </c>
      <c r="D27" s="19"/>
      <c r="E27" s="69" t="s">
        <v>289</v>
      </c>
      <c r="F27" s="19"/>
      <c r="G27" s="19"/>
      <c r="H27" s="19"/>
      <c r="I27" s="19"/>
      <c r="J27" s="19"/>
      <c r="K27" s="19"/>
    </row>
    <row r="28" spans="1:11" ht="12.75">
      <c r="A28" s="19"/>
      <c r="B28" s="19"/>
      <c r="C28" s="19" t="s">
        <v>211</v>
      </c>
      <c r="D28" s="19"/>
      <c r="E28" s="69" t="s">
        <v>222</v>
      </c>
      <c r="F28" s="19"/>
      <c r="G28" s="19"/>
      <c r="H28" s="19"/>
      <c r="I28" s="19"/>
      <c r="J28" s="19"/>
      <c r="K28" s="19"/>
    </row>
    <row r="29" spans="1:11" ht="12.75">
      <c r="A29" s="19"/>
      <c r="B29" s="19"/>
      <c r="C29" s="19" t="s">
        <v>212</v>
      </c>
      <c r="D29" s="19"/>
      <c r="E29" s="69" t="s">
        <v>9</v>
      </c>
      <c r="F29" s="19"/>
      <c r="G29" s="19"/>
      <c r="H29" s="19"/>
      <c r="I29" s="19"/>
      <c r="J29" s="19"/>
      <c r="K29" s="19"/>
    </row>
    <row r="30" spans="1:11" ht="12.75">
      <c r="A30" s="19"/>
      <c r="B30" s="19"/>
      <c r="C30" s="19" t="s">
        <v>213</v>
      </c>
      <c r="D30" s="19"/>
      <c r="E30" s="71" t="s">
        <v>254</v>
      </c>
      <c r="F30" s="19"/>
      <c r="G30" s="19"/>
      <c r="H30" s="19"/>
      <c r="I30" s="19"/>
      <c r="J30" s="19"/>
      <c r="K30" s="19"/>
    </row>
    <row r="31" spans="1:11" ht="12.75">
      <c r="A31" s="19"/>
      <c r="B31" s="19"/>
      <c r="C31" s="19" t="s">
        <v>214</v>
      </c>
      <c r="D31" s="19"/>
      <c r="E31" s="71" t="s">
        <v>223</v>
      </c>
      <c r="F31" s="19"/>
      <c r="G31" s="19"/>
      <c r="H31" s="19"/>
      <c r="I31" s="19"/>
      <c r="J31" s="19"/>
      <c r="K31" s="19"/>
    </row>
    <row r="32" spans="1:11" ht="12.75">
      <c r="A32" s="19"/>
      <c r="B32" s="19"/>
      <c r="C32" s="19" t="s">
        <v>215</v>
      </c>
      <c r="D32" s="19"/>
      <c r="E32" s="71" t="s">
        <v>6</v>
      </c>
      <c r="F32" s="19"/>
      <c r="G32" s="19"/>
      <c r="H32" s="19"/>
      <c r="I32" s="19"/>
      <c r="J32" s="19"/>
      <c r="K32" s="19"/>
    </row>
    <row r="33" spans="1:11" ht="12.75">
      <c r="A33" s="19"/>
      <c r="B33" s="19"/>
      <c r="C33" s="19" t="s">
        <v>216</v>
      </c>
      <c r="D33" s="19"/>
      <c r="E33" s="71" t="s">
        <v>253</v>
      </c>
      <c r="F33" s="19"/>
      <c r="G33" s="19"/>
      <c r="H33" s="19"/>
      <c r="I33" s="19"/>
      <c r="J33" s="19"/>
      <c r="K33" s="19"/>
    </row>
    <row r="34" spans="1:11" ht="12.75">
      <c r="A34" s="19"/>
      <c r="B34" s="19"/>
      <c r="C34" s="19" t="s">
        <v>217</v>
      </c>
      <c r="D34" s="19"/>
      <c r="E34" s="71" t="s">
        <v>224</v>
      </c>
      <c r="F34" s="19"/>
      <c r="G34" s="19"/>
      <c r="H34" s="19"/>
      <c r="I34" s="19"/>
      <c r="J34" s="19"/>
      <c r="K34" s="19"/>
    </row>
    <row r="35" spans="1:11" ht="12.75">
      <c r="A35" s="19"/>
      <c r="B35" s="19"/>
      <c r="C35" s="19" t="s">
        <v>218</v>
      </c>
      <c r="D35" s="19"/>
      <c r="E35" s="71" t="s">
        <v>225</v>
      </c>
      <c r="F35" s="19"/>
      <c r="G35" s="19"/>
      <c r="H35" s="19"/>
      <c r="I35" s="19"/>
      <c r="J35" s="19"/>
      <c r="K35" s="19"/>
    </row>
    <row r="36" spans="1:11" ht="12.75">
      <c r="A36" s="19"/>
      <c r="B36" s="19"/>
      <c r="C36" s="19" t="s">
        <v>219</v>
      </c>
      <c r="D36" s="19"/>
      <c r="E36" s="71" t="s">
        <v>226</v>
      </c>
      <c r="F36" s="19"/>
      <c r="G36" s="19"/>
      <c r="H36" s="19"/>
      <c r="I36" s="19"/>
      <c r="J36" s="19"/>
      <c r="K36" s="19"/>
    </row>
    <row r="37" spans="1:11" ht="12.75">
      <c r="A37" s="19"/>
      <c r="B37" s="19"/>
      <c r="C37" s="19" t="s">
        <v>220</v>
      </c>
      <c r="D37" s="19"/>
      <c r="E37" s="71" t="s">
        <v>227</v>
      </c>
      <c r="F37" s="19"/>
      <c r="G37" s="19"/>
      <c r="H37" s="19"/>
      <c r="I37" s="19"/>
      <c r="J37" s="19"/>
      <c r="K37" s="19"/>
    </row>
    <row r="38" spans="1:11" ht="12.75">
      <c r="A38" s="19"/>
      <c r="B38" s="19"/>
      <c r="C38" s="19" t="s">
        <v>221</v>
      </c>
      <c r="D38" s="19"/>
      <c r="E38" s="71" t="s">
        <v>7</v>
      </c>
      <c r="F38" s="19"/>
      <c r="G38" s="19"/>
      <c r="H38" s="19"/>
      <c r="I38" s="19"/>
      <c r="J38" s="19"/>
      <c r="K38" s="19"/>
    </row>
    <row r="39" spans="1:11" ht="12.75">
      <c r="A39" s="19"/>
      <c r="B39" s="19"/>
      <c r="C39" s="57" t="s">
        <v>290</v>
      </c>
      <c r="D39" s="57"/>
      <c r="E39" s="71" t="s">
        <v>291</v>
      </c>
      <c r="F39" s="19"/>
      <c r="G39" s="19"/>
      <c r="H39" s="19"/>
      <c r="I39" s="19"/>
      <c r="J39" s="19"/>
      <c r="K39" s="19"/>
    </row>
    <row r="40" spans="1:11" ht="12.75">
      <c r="A40" s="19"/>
      <c r="B40" s="19"/>
      <c r="C40" s="19"/>
      <c r="D40" s="19"/>
      <c r="E40" s="19"/>
      <c r="F40" s="19"/>
      <c r="G40" s="19"/>
      <c r="H40" s="19"/>
      <c r="I40" s="19"/>
      <c r="J40" s="19"/>
      <c r="K40" s="19"/>
    </row>
    <row r="41" spans="1:11" ht="12.75">
      <c r="A41" s="19"/>
      <c r="B41" s="19"/>
      <c r="C41" s="19"/>
      <c r="D41" s="19"/>
      <c r="E41" s="19"/>
      <c r="F41" s="19"/>
      <c r="G41" s="19"/>
      <c r="H41" s="19"/>
      <c r="I41" s="19"/>
      <c r="J41" s="19"/>
      <c r="K41" s="19"/>
    </row>
    <row r="42" spans="1:11" ht="12.75">
      <c r="A42" s="19"/>
      <c r="B42" s="19"/>
      <c r="C42" s="19"/>
      <c r="D42" s="19"/>
      <c r="E42" s="19"/>
      <c r="F42" s="19"/>
      <c r="G42" s="19"/>
      <c r="H42" s="19"/>
      <c r="I42" s="19"/>
      <c r="J42" s="19"/>
      <c r="K42" s="19"/>
    </row>
    <row r="43" spans="1:11" ht="12.75">
      <c r="A43" s="19"/>
      <c r="B43" s="67" t="s">
        <v>100</v>
      </c>
      <c r="C43" t="s">
        <v>190</v>
      </c>
      <c r="E43" s="19"/>
      <c r="F43" s="19"/>
      <c r="G43" s="19"/>
      <c r="H43" s="19"/>
      <c r="I43" s="19"/>
      <c r="J43" s="19"/>
      <c r="K43" s="19"/>
    </row>
    <row r="44" spans="1:11" ht="12.75">
      <c r="A44" s="19"/>
      <c r="B44" s="67"/>
      <c r="E44" s="19"/>
      <c r="F44" s="19"/>
      <c r="G44" s="19"/>
      <c r="H44" s="19"/>
      <c r="I44" s="19"/>
      <c r="J44" s="19"/>
      <c r="K44" s="19"/>
    </row>
    <row r="45" spans="1:11" ht="12.75">
      <c r="A45" s="19"/>
      <c r="B45" s="67"/>
      <c r="E45" s="19"/>
      <c r="F45" s="19"/>
      <c r="G45" s="19"/>
      <c r="H45" s="19"/>
      <c r="I45" s="19"/>
      <c r="J45" s="19"/>
      <c r="K45" s="19"/>
    </row>
    <row r="46" spans="1:11" ht="12.75">
      <c r="A46" s="19"/>
      <c r="B46" s="67"/>
      <c r="E46" s="19"/>
      <c r="F46" s="19"/>
      <c r="G46" s="19"/>
      <c r="H46" s="19"/>
      <c r="I46" s="19"/>
      <c r="J46" s="19"/>
      <c r="K46" s="19"/>
    </row>
    <row r="47" spans="1:11" ht="12.75">
      <c r="A47" s="19"/>
      <c r="B47" s="67"/>
      <c r="E47" s="19"/>
      <c r="F47" s="19"/>
      <c r="G47" s="19"/>
      <c r="H47" s="19"/>
      <c r="I47" s="19"/>
      <c r="J47" s="19"/>
      <c r="K47" s="19"/>
    </row>
    <row r="48" spans="1:11" ht="12.75">
      <c r="A48" s="19"/>
      <c r="B48" s="19"/>
      <c r="C48" s="19"/>
      <c r="D48" s="19"/>
      <c r="E48" s="19"/>
      <c r="F48" s="19"/>
      <c r="G48" s="19"/>
      <c r="H48" s="19"/>
      <c r="I48" s="19"/>
      <c r="J48" s="19"/>
      <c r="K48" s="19"/>
    </row>
    <row r="49" spans="1:11" ht="12.75">
      <c r="A49" s="19"/>
      <c r="B49" s="19"/>
      <c r="C49" s="19"/>
      <c r="D49" s="19"/>
      <c r="E49" s="19"/>
      <c r="F49" s="19"/>
      <c r="G49" s="19"/>
      <c r="H49" s="19"/>
      <c r="I49" s="19"/>
      <c r="J49" s="19"/>
      <c r="K49" s="19"/>
    </row>
    <row r="50" spans="1:11" ht="12.75">
      <c r="A50" s="19"/>
      <c r="B50" s="19"/>
      <c r="C50" s="19"/>
      <c r="D50" s="19"/>
      <c r="E50" s="19"/>
      <c r="F50" s="19"/>
      <c r="G50" s="19"/>
      <c r="H50" s="19"/>
      <c r="I50" s="19"/>
      <c r="J50" s="19"/>
      <c r="K50" s="19"/>
    </row>
    <row r="51" spans="1:11" ht="12.75">
      <c r="A51" s="19"/>
      <c r="B51" s="19"/>
      <c r="C51" s="19"/>
      <c r="D51" s="19"/>
      <c r="E51" s="19"/>
      <c r="F51" s="19"/>
      <c r="G51" s="19"/>
      <c r="H51" s="19"/>
      <c r="I51" s="19"/>
      <c r="J51" s="19"/>
      <c r="K51" s="19"/>
    </row>
    <row r="52" spans="1:11" ht="12.75">
      <c r="A52" s="19"/>
      <c r="B52" s="19"/>
      <c r="C52" s="19"/>
      <c r="D52" s="19"/>
      <c r="E52" s="19"/>
      <c r="F52" s="19"/>
      <c r="G52" s="19"/>
      <c r="H52" s="19"/>
      <c r="I52" s="19"/>
      <c r="J52" s="19"/>
      <c r="K52" s="19"/>
    </row>
    <row r="53" spans="1:11" ht="12.75">
      <c r="A53" s="19"/>
      <c r="B53" s="19"/>
      <c r="C53" s="19"/>
      <c r="D53" s="19"/>
      <c r="E53" s="19"/>
      <c r="F53" s="19"/>
      <c r="G53" s="19"/>
      <c r="H53" s="19"/>
      <c r="I53" s="19"/>
      <c r="J53" s="19"/>
      <c r="K53" s="19"/>
    </row>
    <row r="54" spans="1:11" ht="12.75">
      <c r="A54" s="19"/>
      <c r="B54" s="67" t="s">
        <v>101</v>
      </c>
      <c r="C54" t="s">
        <v>306</v>
      </c>
      <c r="E54" s="19"/>
      <c r="F54" s="19"/>
      <c r="G54" s="19"/>
      <c r="H54" s="19"/>
      <c r="I54" s="19"/>
      <c r="J54" s="19"/>
      <c r="K54" s="19"/>
    </row>
    <row r="55" spans="1:11" ht="12.75">
      <c r="A55" s="19"/>
      <c r="B55" s="19"/>
      <c r="C55" s="19"/>
      <c r="D55" s="19"/>
      <c r="E55" s="19"/>
      <c r="F55" s="19"/>
      <c r="G55" s="19"/>
      <c r="H55" s="19"/>
      <c r="I55" s="19"/>
      <c r="J55" s="19"/>
      <c r="K55" s="19"/>
    </row>
    <row r="56" spans="1:11" ht="12.75">
      <c r="A56" s="19"/>
      <c r="B56" s="19"/>
      <c r="C56" s="19"/>
      <c r="D56" s="19"/>
      <c r="E56" s="19"/>
      <c r="F56" s="19"/>
      <c r="G56" s="19"/>
      <c r="H56" s="19"/>
      <c r="I56" s="19"/>
      <c r="J56" s="19"/>
      <c r="K56" s="19"/>
    </row>
    <row r="57" spans="1:11" ht="12.75">
      <c r="A57" s="19"/>
      <c r="B57" s="19"/>
      <c r="C57" s="19"/>
      <c r="D57" s="19"/>
      <c r="E57" s="19"/>
      <c r="F57" s="19"/>
      <c r="G57" s="19"/>
      <c r="H57" s="19"/>
      <c r="I57" s="19"/>
      <c r="J57" s="19"/>
      <c r="K57" s="19"/>
    </row>
    <row r="58" spans="1:11" ht="12.75">
      <c r="A58" s="19"/>
      <c r="B58" s="19"/>
      <c r="C58" s="19"/>
      <c r="D58" s="19"/>
      <c r="E58" s="19"/>
      <c r="F58" s="19"/>
      <c r="G58" s="19"/>
      <c r="H58" s="19"/>
      <c r="I58" s="19"/>
      <c r="J58" s="19"/>
      <c r="K58" s="19"/>
    </row>
    <row r="59" spans="1:11" ht="12.75">
      <c r="A59" s="19"/>
      <c r="B59" s="19"/>
      <c r="C59" s="19"/>
      <c r="D59" s="19"/>
      <c r="E59" s="19"/>
      <c r="F59" s="19"/>
      <c r="G59" s="19"/>
      <c r="H59" s="19"/>
      <c r="I59" s="19"/>
      <c r="J59" s="19"/>
      <c r="K59" s="19"/>
    </row>
    <row r="60" spans="1:11" ht="12.75">
      <c r="A60" s="19"/>
      <c r="B60" s="19"/>
      <c r="C60" s="19"/>
      <c r="D60" s="19"/>
      <c r="E60" s="19"/>
      <c r="F60" s="19"/>
      <c r="G60" s="19"/>
      <c r="H60" s="19"/>
      <c r="I60" s="19"/>
      <c r="J60" s="19"/>
      <c r="K60" s="19"/>
    </row>
    <row r="61" spans="1:11" ht="12.75">
      <c r="A61" s="19"/>
      <c r="B61" s="19"/>
      <c r="C61" s="19" t="s">
        <v>337</v>
      </c>
      <c r="D61" s="19"/>
      <c r="E61" s="19"/>
      <c r="F61" s="19"/>
      <c r="G61" s="19"/>
      <c r="H61" s="19"/>
      <c r="I61" s="19"/>
      <c r="J61" s="19"/>
      <c r="K61" s="19"/>
    </row>
    <row r="62" spans="1:11" ht="12.75">
      <c r="A62" s="19"/>
      <c r="B62" s="19"/>
      <c r="C62" s="8" t="s">
        <v>269</v>
      </c>
      <c r="D62" s="7"/>
      <c r="F62" s="19"/>
      <c r="G62" s="19"/>
      <c r="H62" s="19"/>
      <c r="I62" s="19"/>
      <c r="J62" s="19"/>
      <c r="K62" s="19"/>
    </row>
    <row r="63" spans="1:11" ht="12.75">
      <c r="A63" s="19"/>
      <c r="B63" s="19"/>
      <c r="C63" s="8"/>
      <c r="D63" s="7"/>
      <c r="F63" s="19"/>
      <c r="G63" s="19"/>
      <c r="H63" s="19"/>
      <c r="I63" s="19"/>
      <c r="J63" s="19"/>
      <c r="K63" s="19"/>
    </row>
    <row r="64" spans="1:11" ht="12.75">
      <c r="A64" s="19"/>
      <c r="B64" s="19"/>
      <c r="C64" s="8"/>
      <c r="D64" s="7"/>
      <c r="F64" s="19"/>
      <c r="G64" s="19"/>
      <c r="H64" s="19"/>
      <c r="I64" s="19"/>
      <c r="J64" s="19"/>
      <c r="K64" s="19"/>
    </row>
    <row r="65" spans="1:11" ht="12.75">
      <c r="A65" s="19"/>
      <c r="B65" s="19"/>
      <c r="C65" s="8"/>
      <c r="D65" s="7"/>
      <c r="F65" s="19"/>
      <c r="G65" s="19"/>
      <c r="H65" s="19"/>
      <c r="I65" s="19"/>
      <c r="J65" s="19"/>
      <c r="K65" s="19"/>
    </row>
    <row r="66" spans="1:11" ht="12.75">
      <c r="A66" s="19"/>
      <c r="B66" s="19"/>
      <c r="C66" s="8"/>
      <c r="D66" s="7"/>
      <c r="F66" s="19"/>
      <c r="G66" s="19"/>
      <c r="H66" s="19"/>
      <c r="I66" s="19"/>
      <c r="J66" s="19"/>
      <c r="K66" s="19"/>
    </row>
    <row r="67" spans="1:11" ht="12.75">
      <c r="A67" s="19"/>
      <c r="B67" s="19"/>
      <c r="C67" s="8" t="s">
        <v>270</v>
      </c>
      <c r="D67" s="7"/>
      <c r="F67" s="19"/>
      <c r="G67" s="19"/>
      <c r="H67" s="19"/>
      <c r="I67" s="19"/>
      <c r="J67" s="19"/>
      <c r="K67" s="19"/>
    </row>
    <row r="68" spans="1:11" ht="12.75">
      <c r="A68" s="19"/>
      <c r="B68" s="19"/>
      <c r="C68" s="8"/>
      <c r="D68" s="7"/>
      <c r="F68" s="19"/>
      <c r="G68" s="19"/>
      <c r="H68" s="19"/>
      <c r="I68" s="19"/>
      <c r="J68" s="19"/>
      <c r="K68" s="19"/>
    </row>
    <row r="69" spans="1:11" ht="12.75">
      <c r="A69" s="19"/>
      <c r="B69" s="19"/>
      <c r="C69" s="8" t="s">
        <v>338</v>
      </c>
      <c r="D69" s="7"/>
      <c r="F69" s="19"/>
      <c r="G69" s="19"/>
      <c r="H69" s="19"/>
      <c r="I69" s="19"/>
      <c r="J69" s="19"/>
      <c r="K69" s="19"/>
    </row>
    <row r="70" spans="1:11" ht="12.75">
      <c r="A70" s="19"/>
      <c r="B70" s="19"/>
      <c r="C70" s="86" t="s">
        <v>340</v>
      </c>
      <c r="D70" s="86"/>
      <c r="F70" s="19"/>
      <c r="G70" s="19"/>
      <c r="H70" s="19"/>
      <c r="I70" s="19"/>
      <c r="J70" s="19"/>
      <c r="K70" s="19"/>
    </row>
    <row r="71" spans="1:11" ht="12.75">
      <c r="A71" s="19"/>
      <c r="B71" s="19"/>
      <c r="C71" s="86"/>
      <c r="D71" s="86"/>
      <c r="F71" s="19"/>
      <c r="G71" s="19"/>
      <c r="H71" s="19"/>
      <c r="I71" s="19"/>
      <c r="J71" s="19"/>
      <c r="K71" s="19"/>
    </row>
    <row r="72" spans="1:11" ht="12.75">
      <c r="A72" s="19"/>
      <c r="B72" s="19"/>
      <c r="C72" s="28"/>
      <c r="D72" s="28"/>
      <c r="F72" s="19"/>
      <c r="G72" s="19"/>
      <c r="H72" s="19"/>
      <c r="I72" s="19"/>
      <c r="J72" s="19"/>
      <c r="K72" s="19"/>
    </row>
    <row r="73" spans="1:11" ht="12.75">
      <c r="A73" s="19"/>
      <c r="B73" s="19"/>
      <c r="C73" s="28"/>
      <c r="D73" s="28"/>
      <c r="F73" s="19"/>
      <c r="G73" s="19"/>
      <c r="H73" s="19"/>
      <c r="I73" s="19"/>
      <c r="J73" s="19"/>
      <c r="K73" s="19"/>
    </row>
    <row r="74" spans="1:11" ht="12.75">
      <c r="A74" s="19"/>
      <c r="B74" s="19"/>
      <c r="C74" s="28"/>
      <c r="D74" s="28"/>
      <c r="F74" s="19"/>
      <c r="G74" s="19"/>
      <c r="H74" s="19"/>
      <c r="I74" s="19"/>
      <c r="J74" s="19"/>
      <c r="K74" s="19"/>
    </row>
    <row r="75" spans="1:11" ht="12.75">
      <c r="A75" s="19"/>
      <c r="B75" s="19"/>
      <c r="C75" s="28"/>
      <c r="D75" s="28"/>
      <c r="F75" s="19"/>
      <c r="G75" s="19"/>
      <c r="H75" s="19"/>
      <c r="I75" s="19"/>
      <c r="J75" s="19"/>
      <c r="K75" s="19"/>
    </row>
    <row r="76" spans="1:11" ht="12.75">
      <c r="A76" s="19"/>
      <c r="B76" s="19"/>
      <c r="C76" s="19"/>
      <c r="D76" s="19"/>
      <c r="E76" s="19"/>
      <c r="F76" s="19"/>
      <c r="G76" s="19"/>
      <c r="H76" s="19"/>
      <c r="I76" s="19"/>
      <c r="J76" s="19"/>
      <c r="K76" s="19"/>
    </row>
    <row r="77" spans="1:11" ht="12.75">
      <c r="A77" s="19"/>
      <c r="B77" s="23" t="s">
        <v>292</v>
      </c>
      <c r="C77" s="19" t="s">
        <v>189</v>
      </c>
      <c r="D77" s="19"/>
      <c r="E77" s="19"/>
      <c r="F77" s="19"/>
      <c r="G77" s="19"/>
      <c r="H77" s="19"/>
      <c r="I77" s="19"/>
      <c r="J77" s="19"/>
      <c r="K77" s="19"/>
    </row>
    <row r="78" spans="1:11" ht="12.75">
      <c r="A78" s="19"/>
      <c r="B78" s="19"/>
      <c r="C78" s="19"/>
      <c r="D78" s="19"/>
      <c r="E78" s="19"/>
      <c r="F78" s="19"/>
      <c r="G78" s="19"/>
      <c r="H78" s="19"/>
      <c r="I78" s="19"/>
      <c r="J78" s="19"/>
      <c r="K78" s="19"/>
    </row>
    <row r="79" spans="1:11" ht="12.75">
      <c r="A79" s="19"/>
      <c r="B79" s="19"/>
      <c r="C79" s="19"/>
      <c r="D79" s="19"/>
      <c r="E79" s="19"/>
      <c r="F79" s="19"/>
      <c r="G79" s="19"/>
      <c r="H79" s="19"/>
      <c r="I79" s="19"/>
      <c r="J79" s="19"/>
      <c r="K79" s="19"/>
    </row>
    <row r="80" spans="1:11" ht="12.75">
      <c r="A80" s="19"/>
      <c r="B80" s="19"/>
      <c r="C80" s="19"/>
      <c r="D80" s="19"/>
      <c r="E80" s="19"/>
      <c r="F80" s="19"/>
      <c r="G80" s="19"/>
      <c r="H80" s="19"/>
      <c r="I80" s="19"/>
      <c r="J80" s="19"/>
      <c r="K80" s="19"/>
    </row>
    <row r="81" spans="1:11" ht="12.75">
      <c r="A81" s="19"/>
      <c r="B81" s="19"/>
      <c r="C81" s="19"/>
      <c r="D81" s="19"/>
      <c r="E81" s="19"/>
      <c r="F81" s="19"/>
      <c r="G81" s="19"/>
      <c r="H81" s="19"/>
      <c r="I81" s="19"/>
      <c r="J81" s="19"/>
      <c r="K81" s="19"/>
    </row>
    <row r="82" spans="1:11" ht="12.75">
      <c r="A82" s="19"/>
      <c r="B82" s="19"/>
      <c r="C82" s="19"/>
      <c r="D82" s="19"/>
      <c r="E82" s="19"/>
      <c r="F82" s="19"/>
      <c r="G82" s="19"/>
      <c r="H82" s="19"/>
      <c r="I82" s="19"/>
      <c r="J82" s="19"/>
      <c r="K82" s="19"/>
    </row>
    <row r="83" spans="1:11" ht="12.75">
      <c r="A83" s="19"/>
      <c r="B83" s="19"/>
      <c r="C83" s="19"/>
      <c r="D83" s="19"/>
      <c r="E83" s="19"/>
      <c r="F83" s="19"/>
      <c r="G83" s="19"/>
      <c r="H83" s="19"/>
      <c r="I83" s="19"/>
      <c r="J83" s="19"/>
      <c r="K83" s="19"/>
    </row>
    <row r="84" spans="1:11" ht="12.75">
      <c r="A84" s="19"/>
      <c r="B84" s="19"/>
      <c r="C84" s="19"/>
      <c r="D84" s="19"/>
      <c r="E84" s="19"/>
      <c r="F84" s="19"/>
      <c r="G84" s="19"/>
      <c r="H84" s="19"/>
      <c r="I84" s="19"/>
      <c r="J84" s="19"/>
      <c r="K84" s="19"/>
    </row>
    <row r="85" spans="1:11" ht="12.75">
      <c r="A85" s="19"/>
      <c r="B85" s="19"/>
      <c r="C85" s="19"/>
      <c r="D85" s="19"/>
      <c r="E85" s="19"/>
      <c r="F85" s="19"/>
      <c r="G85" s="19"/>
      <c r="H85" s="19"/>
      <c r="I85" s="19"/>
      <c r="J85" s="19"/>
      <c r="K85" s="19"/>
    </row>
    <row r="86" spans="1:11" ht="12.75">
      <c r="A86" s="19"/>
      <c r="B86" s="19"/>
      <c r="C86" s="19"/>
      <c r="D86" s="19"/>
      <c r="E86" s="19"/>
      <c r="F86" s="19"/>
      <c r="G86" s="19"/>
      <c r="H86" s="19"/>
      <c r="I86" s="19"/>
      <c r="J86" s="19"/>
      <c r="K86" s="19"/>
    </row>
    <row r="87" spans="1:11" ht="12.75">
      <c r="A87" s="19"/>
      <c r="B87" s="67" t="s">
        <v>293</v>
      </c>
      <c r="C87" s="19" t="s">
        <v>294</v>
      </c>
      <c r="D87" s="19"/>
      <c r="E87" s="19"/>
      <c r="F87" s="19"/>
      <c r="G87" s="19"/>
      <c r="H87" s="19"/>
      <c r="I87" s="19"/>
      <c r="J87" s="19"/>
      <c r="K87" s="19"/>
    </row>
    <row r="88" spans="1:11" ht="12.75">
      <c r="A88" s="19"/>
      <c r="B88" s="19"/>
      <c r="C88" s="19"/>
      <c r="D88" s="19"/>
      <c r="E88" s="19"/>
      <c r="F88" s="19"/>
      <c r="G88" s="19"/>
      <c r="H88" s="19"/>
      <c r="I88" s="19"/>
      <c r="J88" s="19"/>
      <c r="K88" s="19"/>
    </row>
    <row r="89" spans="1:11" ht="12.75">
      <c r="A89" s="19"/>
      <c r="B89" s="19"/>
      <c r="C89" s="19"/>
      <c r="D89" s="19"/>
      <c r="E89" s="19"/>
      <c r="F89" s="19"/>
      <c r="G89" s="19"/>
      <c r="H89" s="19"/>
      <c r="I89" s="19"/>
      <c r="J89" s="19"/>
      <c r="K89" s="19"/>
    </row>
    <row r="90" spans="1:11" ht="12.75">
      <c r="A90" s="19"/>
      <c r="B90" s="19"/>
      <c r="C90" s="19"/>
      <c r="D90" s="19"/>
      <c r="E90" s="19"/>
      <c r="F90" s="19"/>
      <c r="G90" s="19"/>
      <c r="H90" s="19"/>
      <c r="I90" s="19"/>
      <c r="J90" s="19"/>
      <c r="K90" s="19"/>
    </row>
    <row r="91" spans="1:11" ht="12.75">
      <c r="A91" s="19"/>
      <c r="B91" s="19"/>
      <c r="C91" s="19"/>
      <c r="D91" s="19"/>
      <c r="E91" s="19"/>
      <c r="F91" s="19"/>
      <c r="G91" s="19"/>
      <c r="H91" s="19"/>
      <c r="I91" s="19"/>
      <c r="J91" s="19"/>
      <c r="K91" s="19"/>
    </row>
    <row r="92" spans="1:11" ht="12.75">
      <c r="A92" s="19"/>
      <c r="B92" s="19"/>
      <c r="C92" s="21" t="s">
        <v>303</v>
      </c>
      <c r="D92" s="21"/>
      <c r="E92" s="19"/>
      <c r="F92" s="19"/>
      <c r="G92" s="19"/>
      <c r="H92" s="19"/>
      <c r="I92" s="19"/>
      <c r="J92" s="19"/>
      <c r="K92" s="19"/>
    </row>
    <row r="93" spans="1:11" ht="12.75">
      <c r="A93" s="19"/>
      <c r="B93" s="19"/>
      <c r="C93" s="19" t="s">
        <v>304</v>
      </c>
      <c r="D93" s="19"/>
      <c r="E93" s="19"/>
      <c r="F93" s="19"/>
      <c r="G93" s="19"/>
      <c r="H93" s="19"/>
      <c r="I93" s="19"/>
      <c r="J93" s="19"/>
      <c r="K93" s="19"/>
    </row>
    <row r="94" spans="1:11" ht="12.75">
      <c r="A94" s="19"/>
      <c r="B94" s="19"/>
      <c r="C94" s="19"/>
      <c r="D94" s="19"/>
      <c r="E94" s="19"/>
      <c r="F94" s="19"/>
      <c r="G94" s="19"/>
      <c r="H94" s="19"/>
      <c r="I94" s="19"/>
      <c r="J94" s="19"/>
      <c r="K94" s="19"/>
    </row>
    <row r="95" spans="1:11" ht="12.75">
      <c r="A95" s="19"/>
      <c r="B95" s="19"/>
      <c r="C95" s="19"/>
      <c r="D95" s="19"/>
      <c r="E95" s="19"/>
      <c r="F95" s="19"/>
      <c r="G95" s="19"/>
      <c r="H95" s="54" t="s">
        <v>322</v>
      </c>
      <c r="I95" s="19"/>
      <c r="J95" s="54"/>
      <c r="K95" s="19"/>
    </row>
    <row r="96" spans="1:11" ht="12.75">
      <c r="A96" s="19"/>
      <c r="B96" s="19"/>
      <c r="C96" s="19"/>
      <c r="D96" s="19"/>
      <c r="E96" s="19"/>
      <c r="F96" s="19"/>
      <c r="G96" s="19"/>
      <c r="H96" s="54" t="s">
        <v>325</v>
      </c>
      <c r="I96" s="95" t="s">
        <v>323</v>
      </c>
      <c r="J96" s="95"/>
      <c r="K96" s="54" t="s">
        <v>322</v>
      </c>
    </row>
    <row r="97" spans="1:11" ht="12.75">
      <c r="A97" s="19"/>
      <c r="B97" s="19"/>
      <c r="C97" s="19"/>
      <c r="D97" s="19"/>
      <c r="E97" s="19"/>
      <c r="F97" s="19"/>
      <c r="G97" s="19"/>
      <c r="H97" s="54" t="s">
        <v>305</v>
      </c>
      <c r="I97" s="24" t="s">
        <v>215</v>
      </c>
      <c r="J97" s="54" t="s">
        <v>290</v>
      </c>
      <c r="K97" s="54" t="s">
        <v>326</v>
      </c>
    </row>
    <row r="98" spans="1:11" ht="12.75">
      <c r="A98" s="19"/>
      <c r="B98" s="19"/>
      <c r="C98" s="19"/>
      <c r="D98" s="19"/>
      <c r="E98" s="19"/>
      <c r="F98" s="19"/>
      <c r="G98" s="19"/>
      <c r="H98" s="54" t="s">
        <v>33</v>
      </c>
      <c r="I98" s="54" t="s">
        <v>33</v>
      </c>
      <c r="J98" s="54" t="s">
        <v>33</v>
      </c>
      <c r="K98" s="54" t="s">
        <v>33</v>
      </c>
    </row>
    <row r="99" spans="1:11" ht="12.75">
      <c r="A99" s="19"/>
      <c r="B99" s="19"/>
      <c r="C99" s="19" t="s">
        <v>307</v>
      </c>
      <c r="D99" s="19"/>
      <c r="E99" s="19"/>
      <c r="F99" s="19"/>
      <c r="G99" s="19"/>
      <c r="J99" s="54"/>
      <c r="K99" s="54"/>
    </row>
    <row r="100" spans="1:11" ht="12.75">
      <c r="A100" s="19"/>
      <c r="B100" s="19"/>
      <c r="C100" s="19" t="s">
        <v>324</v>
      </c>
      <c r="D100" s="19"/>
      <c r="E100" s="19"/>
      <c r="F100" s="19"/>
      <c r="G100" s="19"/>
      <c r="J100" s="54"/>
      <c r="K100" s="54"/>
    </row>
    <row r="101" spans="1:11" ht="12.75">
      <c r="A101" s="19"/>
      <c r="B101" s="19"/>
      <c r="C101" s="69" t="s">
        <v>6</v>
      </c>
      <c r="D101" s="69"/>
      <c r="E101" s="19"/>
      <c r="F101" s="19"/>
      <c r="G101" s="19"/>
      <c r="H101" s="6">
        <v>78730</v>
      </c>
      <c r="I101" s="1">
        <v>282</v>
      </c>
      <c r="J101" s="55">
        <v>-6425</v>
      </c>
      <c r="K101" s="55">
        <f>SUM(H101:J101)</f>
        <v>72587</v>
      </c>
    </row>
    <row r="102" spans="1:11" ht="12.75">
      <c r="A102" s="19"/>
      <c r="B102" s="19"/>
      <c r="C102" s="69" t="s">
        <v>282</v>
      </c>
      <c r="D102" s="69"/>
      <c r="E102" s="19"/>
      <c r="F102" s="19"/>
      <c r="G102" s="19"/>
      <c r="H102" s="6">
        <v>0</v>
      </c>
      <c r="I102" s="1">
        <v>0</v>
      </c>
      <c r="J102" s="55">
        <v>6425</v>
      </c>
      <c r="K102" s="55">
        <f>SUM(H102:J102)</f>
        <v>6425</v>
      </c>
    </row>
    <row r="103" spans="1:11" ht="13.5" thickBot="1">
      <c r="A103" s="19"/>
      <c r="B103" s="19"/>
      <c r="C103" s="71" t="s">
        <v>334</v>
      </c>
      <c r="D103" s="71"/>
      <c r="E103" s="19"/>
      <c r="F103" s="19"/>
      <c r="G103" s="19"/>
      <c r="H103" s="9">
        <v>282</v>
      </c>
      <c r="I103" s="9">
        <v>-282</v>
      </c>
      <c r="J103" s="9">
        <v>0</v>
      </c>
      <c r="K103" s="84">
        <f>SUM(H103:J103)</f>
        <v>0</v>
      </c>
    </row>
    <row r="104" spans="1:11" ht="13.5" thickTop="1">
      <c r="A104" s="19"/>
      <c r="B104" s="19"/>
      <c r="C104" s="19"/>
      <c r="D104" s="19"/>
      <c r="E104" s="19"/>
      <c r="F104" s="19"/>
      <c r="G104" s="19"/>
      <c r="H104" s="19"/>
      <c r="I104" s="19"/>
      <c r="J104" s="19"/>
      <c r="K104" s="19"/>
    </row>
    <row r="105" spans="1:11" ht="12.75">
      <c r="A105" s="21" t="s">
        <v>41</v>
      </c>
      <c r="B105" s="18" t="s">
        <v>87</v>
      </c>
      <c r="C105" s="19"/>
      <c r="D105" s="19"/>
      <c r="E105" s="19"/>
      <c r="F105" s="19"/>
      <c r="G105" s="19"/>
      <c r="H105" s="19"/>
      <c r="I105" s="19"/>
      <c r="J105" s="19"/>
      <c r="K105" s="19"/>
    </row>
    <row r="106" spans="1:11" ht="12.75">
      <c r="A106" s="19"/>
      <c r="B106" s="19"/>
      <c r="C106" s="19"/>
      <c r="D106" s="19"/>
      <c r="E106" s="19"/>
      <c r="F106" s="19"/>
      <c r="G106" s="19"/>
      <c r="H106" s="19"/>
      <c r="I106" s="19"/>
      <c r="J106" s="19"/>
      <c r="K106" s="19"/>
    </row>
    <row r="107" spans="1:11" ht="12.75">
      <c r="A107" s="19"/>
      <c r="B107" s="19"/>
      <c r="C107" s="19"/>
      <c r="D107" s="19"/>
      <c r="E107" s="19"/>
      <c r="F107" s="19"/>
      <c r="G107" s="19"/>
      <c r="H107" s="19"/>
      <c r="I107" s="19"/>
      <c r="J107" s="19"/>
      <c r="K107" s="19"/>
    </row>
    <row r="108" spans="1:2" ht="12.75">
      <c r="A108" s="21" t="s">
        <v>42</v>
      </c>
      <c r="B108" s="18" t="s">
        <v>50</v>
      </c>
    </row>
    <row r="109" ht="12.75">
      <c r="B109" s="74" t="s">
        <v>120</v>
      </c>
    </row>
    <row r="111" spans="1:2" ht="12.75">
      <c r="A111" s="21" t="s">
        <v>43</v>
      </c>
      <c r="B111" s="18" t="s">
        <v>49</v>
      </c>
    </row>
    <row r="114" spans="1:2" ht="12.75">
      <c r="A114" s="21" t="s">
        <v>44</v>
      </c>
      <c r="B114" s="18" t="s">
        <v>48</v>
      </c>
    </row>
    <row r="118" spans="1:2" ht="12.75">
      <c r="A118" s="21" t="s">
        <v>45</v>
      </c>
      <c r="B118" s="18" t="s">
        <v>52</v>
      </c>
    </row>
    <row r="119" spans="1:2" ht="12.75">
      <c r="A119" s="21"/>
      <c r="B119" s="18"/>
    </row>
    <row r="120" spans="1:2" ht="12.75">
      <c r="A120" s="21"/>
      <c r="B120" s="18"/>
    </row>
    <row r="121" spans="1:2" ht="12.75">
      <c r="A121" s="21"/>
      <c r="B121" s="18"/>
    </row>
    <row r="122" spans="1:2" ht="12.75">
      <c r="A122" s="21" t="s">
        <v>46</v>
      </c>
      <c r="B122" s="18" t="s">
        <v>53</v>
      </c>
    </row>
    <row r="123" spans="1:2" ht="12.75">
      <c r="A123" s="21"/>
      <c r="B123" t="s">
        <v>99</v>
      </c>
    </row>
    <row r="124" spans="1:2" ht="12.75">
      <c r="A124" s="21"/>
      <c r="B124" s="18"/>
    </row>
    <row r="125" spans="1:2" ht="12.75">
      <c r="A125" s="21" t="s">
        <v>54</v>
      </c>
      <c r="B125" s="18" t="s">
        <v>47</v>
      </c>
    </row>
    <row r="126" ht="12.75">
      <c r="B126" t="s">
        <v>137</v>
      </c>
    </row>
    <row r="128" spans="2:11" ht="12.75">
      <c r="B128" s="19"/>
      <c r="C128" s="19"/>
      <c r="D128" s="19"/>
      <c r="E128" s="19"/>
      <c r="F128" s="54"/>
      <c r="G128" s="54" t="s">
        <v>129</v>
      </c>
      <c r="H128" s="24"/>
      <c r="I128" s="24"/>
      <c r="J128" s="24"/>
      <c r="K128" s="24"/>
    </row>
    <row r="129" spans="2:11" ht="12.75">
      <c r="B129" s="19"/>
      <c r="C129" s="19"/>
      <c r="D129" s="19"/>
      <c r="E129" s="19"/>
      <c r="F129" s="54"/>
      <c r="G129" s="54" t="s">
        <v>130</v>
      </c>
      <c r="H129" s="24"/>
      <c r="I129" s="24"/>
      <c r="J129" s="24"/>
      <c r="K129" s="24"/>
    </row>
    <row r="130" spans="2:8" ht="12.75">
      <c r="B130" s="19"/>
      <c r="C130" s="19"/>
      <c r="D130" s="19"/>
      <c r="E130" s="19"/>
      <c r="F130" s="54"/>
      <c r="G130" s="54" t="s">
        <v>131</v>
      </c>
      <c r="H130" s="54" t="s">
        <v>127</v>
      </c>
    </row>
    <row r="131" spans="2:11" ht="12.75">
      <c r="B131" s="19"/>
      <c r="C131" s="19"/>
      <c r="D131" s="19"/>
      <c r="E131" s="19"/>
      <c r="F131" s="54" t="s">
        <v>149</v>
      </c>
      <c r="G131" s="58" t="s">
        <v>132</v>
      </c>
      <c r="H131" s="54" t="s">
        <v>128</v>
      </c>
      <c r="I131" s="24" t="s">
        <v>103</v>
      </c>
      <c r="J131" s="24" t="s">
        <v>126</v>
      </c>
      <c r="K131" s="54" t="s">
        <v>125</v>
      </c>
    </row>
    <row r="132" spans="2:11" ht="12.75">
      <c r="B132" s="19"/>
      <c r="C132" s="19"/>
      <c r="D132" s="19"/>
      <c r="E132" s="19"/>
      <c r="F132" s="54" t="s">
        <v>33</v>
      </c>
      <c r="G132" s="54" t="s">
        <v>33</v>
      </c>
      <c r="H132" s="54" t="s">
        <v>33</v>
      </c>
      <c r="I132" s="54" t="s">
        <v>33</v>
      </c>
      <c r="J132" s="54" t="s">
        <v>33</v>
      </c>
      <c r="K132" s="54" t="s">
        <v>33</v>
      </c>
    </row>
    <row r="133" spans="2:11" ht="12.75">
      <c r="B133" s="21" t="s">
        <v>308</v>
      </c>
      <c r="C133" s="19"/>
      <c r="D133" s="19"/>
      <c r="E133" s="19"/>
      <c r="F133" s="19"/>
      <c r="G133" s="19"/>
      <c r="H133" s="55"/>
      <c r="I133" s="55"/>
      <c r="J133" s="55"/>
      <c r="K133" s="55"/>
    </row>
    <row r="134" spans="2:11" ht="12.75">
      <c r="B134" s="19" t="s">
        <v>133</v>
      </c>
      <c r="C134" s="19"/>
      <c r="D134" s="19"/>
      <c r="E134" s="19"/>
      <c r="F134" s="6">
        <v>60906</v>
      </c>
      <c r="G134" s="6">
        <v>6004</v>
      </c>
      <c r="H134" s="6">
        <v>0</v>
      </c>
      <c r="I134" s="6">
        <v>0</v>
      </c>
      <c r="J134" s="6">
        <v>0</v>
      </c>
      <c r="K134" s="6">
        <f>SUM(F134:J134)</f>
        <v>66910</v>
      </c>
    </row>
    <row r="135" spans="2:11" ht="12.75">
      <c r="B135" s="19" t="s">
        <v>136</v>
      </c>
      <c r="C135" s="19"/>
      <c r="D135" s="19"/>
      <c r="E135" s="19"/>
      <c r="F135" s="75">
        <v>0</v>
      </c>
      <c r="G135" s="6">
        <v>0</v>
      </c>
      <c r="H135" s="6">
        <v>0</v>
      </c>
      <c r="I135" s="6">
        <v>534</v>
      </c>
      <c r="J135" s="6">
        <v>-534</v>
      </c>
      <c r="K135" s="6">
        <f>SUM(F135:J135)</f>
        <v>0</v>
      </c>
    </row>
    <row r="136" spans="2:11" ht="12.75">
      <c r="B136" s="59" t="s">
        <v>309</v>
      </c>
      <c r="C136" s="19"/>
      <c r="D136" s="19"/>
      <c r="E136" s="19"/>
      <c r="F136" s="75">
        <v>0</v>
      </c>
      <c r="G136" s="6">
        <v>358</v>
      </c>
      <c r="H136" s="6">
        <v>0</v>
      </c>
      <c r="I136" s="6">
        <v>0</v>
      </c>
      <c r="J136" s="6">
        <v>0</v>
      </c>
      <c r="K136" s="6">
        <f>SUM(F136:J136)</f>
        <v>358</v>
      </c>
    </row>
    <row r="137" spans="2:11" ht="13.5" thickBot="1">
      <c r="B137" s="57" t="s">
        <v>96</v>
      </c>
      <c r="C137" s="19"/>
      <c r="D137" s="19"/>
      <c r="E137" s="19"/>
      <c r="F137" s="36">
        <f aca="true" t="shared" si="0" ref="F137:K137">SUM(F134:F136)</f>
        <v>60906</v>
      </c>
      <c r="G137" s="36">
        <f t="shared" si="0"/>
        <v>6362</v>
      </c>
      <c r="H137" s="36">
        <f t="shared" si="0"/>
        <v>0</v>
      </c>
      <c r="I137" s="36">
        <f t="shared" si="0"/>
        <v>534</v>
      </c>
      <c r="J137" s="36">
        <f t="shared" si="0"/>
        <v>-534</v>
      </c>
      <c r="K137" s="36">
        <f t="shared" si="0"/>
        <v>67268</v>
      </c>
    </row>
    <row r="138" spans="2:11" ht="13.5" thickTop="1">
      <c r="B138" s="19"/>
      <c r="C138" s="19"/>
      <c r="D138" s="19"/>
      <c r="E138" s="19"/>
      <c r="F138" s="6"/>
      <c r="G138" s="6"/>
      <c r="H138" s="6"/>
      <c r="I138" s="6"/>
      <c r="J138" s="6"/>
      <c r="K138" s="6"/>
    </row>
    <row r="139" spans="2:11" ht="12.75">
      <c r="B139" s="59" t="s">
        <v>134</v>
      </c>
      <c r="C139" s="19"/>
      <c r="D139" s="19"/>
      <c r="E139" s="19"/>
      <c r="F139" s="6"/>
      <c r="G139" s="6"/>
      <c r="H139" s="6"/>
      <c r="I139" s="6"/>
      <c r="J139" s="56"/>
      <c r="K139" s="6"/>
    </row>
    <row r="140" spans="2:15" ht="12.75">
      <c r="B140" s="57" t="s">
        <v>344</v>
      </c>
      <c r="C140" s="19"/>
      <c r="D140" s="19"/>
      <c r="E140" s="19"/>
      <c r="F140" s="6">
        <v>9300</v>
      </c>
      <c r="G140" s="6">
        <v>88</v>
      </c>
      <c r="H140" s="6">
        <v>-2</v>
      </c>
      <c r="I140" s="6">
        <v>-3</v>
      </c>
      <c r="J140" s="56">
        <v>0</v>
      </c>
      <c r="K140" s="6">
        <f>SUM(F140:J140)</f>
        <v>9383</v>
      </c>
      <c r="O140" s="37"/>
    </row>
    <row r="141" spans="2:11" ht="12.75">
      <c r="B141" s="57" t="s">
        <v>135</v>
      </c>
      <c r="C141" s="19"/>
      <c r="D141" s="19"/>
      <c r="E141" s="19"/>
      <c r="F141" s="6"/>
      <c r="G141" s="6"/>
      <c r="H141" s="6"/>
      <c r="I141" s="6"/>
      <c r="J141" s="56"/>
      <c r="K141" s="3">
        <v>-1286</v>
      </c>
    </row>
    <row r="142" spans="2:16" ht="12.75">
      <c r="B142" s="57" t="s">
        <v>157</v>
      </c>
      <c r="C142" s="19"/>
      <c r="D142" s="19"/>
      <c r="E142" s="19"/>
      <c r="F142" s="19"/>
      <c r="G142" s="19"/>
      <c r="H142" s="6"/>
      <c r="I142" s="6"/>
      <c r="J142" s="56"/>
      <c r="K142" s="6">
        <f>SUM(K140:K141)</f>
        <v>8097</v>
      </c>
      <c r="M142" s="85"/>
      <c r="N142" s="37"/>
      <c r="O142" s="37"/>
      <c r="P142" s="37"/>
    </row>
    <row r="143" spans="2:11" ht="12.75">
      <c r="B143" s="57" t="s">
        <v>3</v>
      </c>
      <c r="C143" s="19"/>
      <c r="D143" s="19"/>
      <c r="E143" s="19"/>
      <c r="F143" s="19"/>
      <c r="G143" s="19"/>
      <c r="H143" s="6"/>
      <c r="I143" s="6"/>
      <c r="J143" s="56"/>
      <c r="K143" s="3">
        <v>1501</v>
      </c>
    </row>
    <row r="144" spans="2:11" ht="12.75">
      <c r="B144" s="57" t="s">
        <v>158</v>
      </c>
      <c r="C144" s="19"/>
      <c r="D144" s="19"/>
      <c r="E144" s="19"/>
      <c r="F144" s="19"/>
      <c r="G144" s="19"/>
      <c r="H144" s="6"/>
      <c r="I144" s="6"/>
      <c r="J144" s="56"/>
      <c r="K144" s="6">
        <f>SUM(K142:K143)</f>
        <v>9598</v>
      </c>
    </row>
    <row r="145" spans="2:11" ht="12.75">
      <c r="B145" s="57" t="s">
        <v>345</v>
      </c>
      <c r="C145" s="19"/>
      <c r="D145" s="19"/>
      <c r="E145" s="19"/>
      <c r="F145" s="6">
        <v>0</v>
      </c>
      <c r="G145" s="6">
        <v>-6607</v>
      </c>
      <c r="H145" s="6">
        <v>0</v>
      </c>
      <c r="I145" s="6">
        <v>0</v>
      </c>
      <c r="J145" s="56">
        <v>0</v>
      </c>
      <c r="K145" s="3">
        <v>-6607</v>
      </c>
    </row>
    <row r="146" spans="2:11" ht="12.75">
      <c r="B146" s="57" t="s">
        <v>122</v>
      </c>
      <c r="C146" s="19"/>
      <c r="D146" s="19"/>
      <c r="E146" s="19"/>
      <c r="F146" s="19"/>
      <c r="G146" s="19"/>
      <c r="H146" s="6"/>
      <c r="I146" s="6"/>
      <c r="J146" s="56"/>
      <c r="K146" s="35">
        <f>SUM(K144:K145)</f>
        <v>2991</v>
      </c>
    </row>
    <row r="147" spans="2:11" ht="12.75">
      <c r="B147" s="57"/>
      <c r="C147" s="19"/>
      <c r="D147" s="19"/>
      <c r="E147" s="19"/>
      <c r="F147" s="19"/>
      <c r="G147" s="19"/>
      <c r="H147" s="6"/>
      <c r="I147" s="6"/>
      <c r="J147" s="6"/>
      <c r="K147" s="6"/>
    </row>
    <row r="148" spans="2:11" ht="12.75">
      <c r="B148" s="57" t="s">
        <v>343</v>
      </c>
      <c r="C148" s="19"/>
      <c r="D148" s="19"/>
      <c r="E148" s="19"/>
      <c r="F148" s="19"/>
      <c r="G148" s="19"/>
      <c r="H148" s="6"/>
      <c r="I148" s="6"/>
      <c r="J148" s="6"/>
      <c r="K148" s="6"/>
    </row>
    <row r="149" spans="8:11" ht="12.75">
      <c r="H149" s="6"/>
      <c r="I149" s="6"/>
      <c r="J149" s="6"/>
      <c r="K149" s="6"/>
    </row>
    <row r="150" spans="1:11" ht="12.75">
      <c r="A150" s="21" t="s">
        <v>55</v>
      </c>
      <c r="B150" s="18" t="s">
        <v>6</v>
      </c>
      <c r="H150" s="1"/>
      <c r="I150" s="1"/>
      <c r="J150" s="1"/>
      <c r="K150" s="1"/>
    </row>
    <row r="151" spans="1:11" ht="12.75">
      <c r="A151" s="21"/>
      <c r="B151" s="18"/>
      <c r="H151" s="1"/>
      <c r="I151" s="1"/>
      <c r="J151" s="1"/>
      <c r="K151" s="1"/>
    </row>
    <row r="152" spans="1:11" ht="12.75">
      <c r="A152" s="21"/>
      <c r="B152" s="18"/>
      <c r="H152" s="1"/>
      <c r="I152" s="1"/>
      <c r="J152" s="1"/>
      <c r="K152" s="1"/>
    </row>
    <row r="153" spans="1:11" ht="12.75">
      <c r="A153" s="21"/>
      <c r="B153" s="18"/>
      <c r="H153" s="1"/>
      <c r="I153" s="1"/>
      <c r="J153" s="1"/>
      <c r="K153" s="1"/>
    </row>
    <row r="154" spans="1:11" ht="12.75">
      <c r="A154" s="21" t="s">
        <v>56</v>
      </c>
      <c r="B154" s="18" t="s">
        <v>241</v>
      </c>
      <c r="H154" s="1"/>
      <c r="I154" s="1"/>
      <c r="J154" s="1"/>
      <c r="K154" s="1"/>
    </row>
    <row r="155" spans="1:11" ht="12.75">
      <c r="A155" s="21"/>
      <c r="B155" s="18"/>
      <c r="H155" s="1"/>
      <c r="I155" s="1"/>
      <c r="J155" s="1"/>
      <c r="K155" s="1"/>
    </row>
    <row r="156" spans="1:11" ht="12.75">
      <c r="A156" s="21"/>
      <c r="B156" s="18"/>
      <c r="H156" s="1"/>
      <c r="I156" s="1"/>
      <c r="J156" s="1"/>
      <c r="K156" s="1"/>
    </row>
    <row r="157" spans="1:11" ht="12.75">
      <c r="A157" s="21" t="s">
        <v>57</v>
      </c>
      <c r="B157" s="18" t="s">
        <v>242</v>
      </c>
      <c r="H157" s="1"/>
      <c r="I157" s="1"/>
      <c r="J157" s="1"/>
      <c r="K157" s="1"/>
    </row>
    <row r="158" spans="1:11" ht="12.75">
      <c r="A158" s="21"/>
      <c r="B158" s="28" t="s">
        <v>316</v>
      </c>
      <c r="H158" s="1"/>
      <c r="I158" s="1"/>
      <c r="J158" s="1"/>
      <c r="K158" s="1"/>
    </row>
    <row r="159" spans="1:11" ht="12.75">
      <c r="A159" s="21"/>
      <c r="B159" s="18"/>
      <c r="H159" s="1"/>
      <c r="I159" s="1"/>
      <c r="J159" s="1"/>
      <c r="K159" s="1"/>
    </row>
    <row r="160" spans="1:11" ht="12.75">
      <c r="A160" s="21"/>
      <c r="B160" s="18"/>
      <c r="H160" s="1"/>
      <c r="I160" s="1"/>
      <c r="J160" s="1"/>
      <c r="K160" s="1"/>
    </row>
    <row r="161" spans="1:11" ht="12.75">
      <c r="A161" s="21"/>
      <c r="B161" s="18"/>
      <c r="H161" s="1"/>
      <c r="I161" s="1"/>
      <c r="J161" s="1"/>
      <c r="K161" s="1"/>
    </row>
    <row r="162" spans="1:11" ht="12.75">
      <c r="A162" s="21"/>
      <c r="B162" s="28" t="s">
        <v>315</v>
      </c>
      <c r="H162" s="1"/>
      <c r="I162" s="1"/>
      <c r="J162" s="1"/>
      <c r="K162" s="1"/>
    </row>
    <row r="163" spans="1:11" ht="12.75">
      <c r="A163" s="21"/>
      <c r="B163" s="28" t="s">
        <v>339</v>
      </c>
      <c r="H163" s="1"/>
      <c r="I163" s="1"/>
      <c r="J163" s="1"/>
      <c r="K163" s="1"/>
    </row>
    <row r="164" spans="1:2" ht="12.75">
      <c r="A164" s="21"/>
      <c r="B164" s="28"/>
    </row>
    <row r="165" spans="1:2" ht="12.75">
      <c r="A165" s="21"/>
      <c r="B165" s="28" t="s">
        <v>330</v>
      </c>
    </row>
    <row r="166" spans="1:2" ht="12.75">
      <c r="A166" s="21"/>
      <c r="B166" s="28"/>
    </row>
    <row r="167" spans="1:2" ht="12.75">
      <c r="A167" s="21"/>
      <c r="B167" s="28"/>
    </row>
    <row r="168" spans="1:2" ht="12.75">
      <c r="A168" s="21"/>
      <c r="B168" s="28"/>
    </row>
    <row r="169" spans="1:2" ht="12.75">
      <c r="A169" s="21"/>
      <c r="B169" s="28"/>
    </row>
    <row r="170" spans="1:2" ht="12.75">
      <c r="A170" s="21"/>
      <c r="B170" s="28" t="s">
        <v>346</v>
      </c>
    </row>
    <row r="171" spans="1:2" ht="12.75">
      <c r="A171" s="21"/>
      <c r="B171" s="28"/>
    </row>
    <row r="172" spans="1:11" ht="12.75">
      <c r="A172" s="21"/>
      <c r="H172" s="94" t="s">
        <v>112</v>
      </c>
      <c r="I172" s="94"/>
      <c r="J172" s="94" t="s">
        <v>113</v>
      </c>
      <c r="K172" s="94"/>
    </row>
    <row r="173" spans="1:11" ht="12.75">
      <c r="A173" s="21"/>
      <c r="B173" s="28"/>
      <c r="H173" s="12" t="s">
        <v>266</v>
      </c>
      <c r="I173" s="12" t="s">
        <v>267</v>
      </c>
      <c r="J173" s="12" t="str">
        <f>+H173</f>
        <v>30.06.07</v>
      </c>
      <c r="K173" s="12" t="str">
        <f>+I173</f>
        <v>30.06.06</v>
      </c>
    </row>
    <row r="174" spans="1:11" ht="12.75">
      <c r="A174" s="21"/>
      <c r="B174" s="28"/>
      <c r="H174" s="24" t="s">
        <v>33</v>
      </c>
      <c r="I174" s="24" t="s">
        <v>33</v>
      </c>
      <c r="J174" s="24" t="s">
        <v>33</v>
      </c>
      <c r="K174" s="24" t="s">
        <v>33</v>
      </c>
    </row>
    <row r="175" spans="1:11" ht="12.75">
      <c r="A175" s="21"/>
      <c r="B175" s="28"/>
      <c r="H175" s="24"/>
      <c r="I175" s="24"/>
      <c r="J175" s="24"/>
      <c r="K175" s="24"/>
    </row>
    <row r="176" spans="1:11" ht="13.5" thickBot="1">
      <c r="A176" s="21"/>
      <c r="B176" s="28" t="s">
        <v>0</v>
      </c>
      <c r="H176" s="84">
        <v>358</v>
      </c>
      <c r="I176" s="84">
        <v>383</v>
      </c>
      <c r="J176" s="84">
        <v>1222</v>
      </c>
      <c r="K176" s="84">
        <v>1524</v>
      </c>
    </row>
    <row r="177" spans="1:11" ht="13.5" thickTop="1">
      <c r="A177" s="21"/>
      <c r="B177" s="28"/>
      <c r="H177" s="2"/>
      <c r="I177" s="2"/>
      <c r="J177" s="2"/>
      <c r="K177" s="2"/>
    </row>
    <row r="178" spans="1:11" ht="12.75">
      <c r="A178" s="21"/>
      <c r="B178" s="28" t="s">
        <v>310</v>
      </c>
      <c r="H178" s="2">
        <v>-7232</v>
      </c>
      <c r="I178" s="2">
        <v>-14</v>
      </c>
      <c r="J178" s="2">
        <v>-7358</v>
      </c>
      <c r="K178" s="2">
        <v>-660</v>
      </c>
    </row>
    <row r="179" spans="1:11" ht="12.75">
      <c r="A179" s="21"/>
      <c r="B179" s="28" t="s">
        <v>287</v>
      </c>
      <c r="H179" s="2">
        <v>625</v>
      </c>
      <c r="I179" s="2">
        <v>179</v>
      </c>
      <c r="J179" s="2">
        <v>616</v>
      </c>
      <c r="K179" s="2">
        <v>310</v>
      </c>
    </row>
    <row r="180" spans="1:11" ht="13.5" thickBot="1">
      <c r="A180" s="21"/>
      <c r="B180" s="28" t="s">
        <v>347</v>
      </c>
      <c r="H180" s="36">
        <f>SUM(H178:H179)</f>
        <v>-6607</v>
      </c>
      <c r="I180" s="36">
        <f>SUM(I178:I179)</f>
        <v>165</v>
      </c>
      <c r="J180" s="36">
        <f>SUM(J178:J179)</f>
        <v>-6742</v>
      </c>
      <c r="K180" s="36">
        <f>SUM(K178:K179)</f>
        <v>-350</v>
      </c>
    </row>
    <row r="181" spans="1:11" ht="13.5" thickTop="1">
      <c r="A181" s="21"/>
      <c r="B181" s="28"/>
      <c r="H181" s="1"/>
      <c r="I181" s="1"/>
      <c r="J181" s="1"/>
      <c r="K181" s="1"/>
    </row>
    <row r="182" spans="1:11" ht="12.75">
      <c r="A182" s="21"/>
      <c r="B182" s="28" t="s">
        <v>311</v>
      </c>
      <c r="H182" s="1">
        <v>31</v>
      </c>
      <c r="I182" s="1">
        <v>-444</v>
      </c>
      <c r="J182" s="1">
        <v>-10</v>
      </c>
      <c r="K182" s="1">
        <v>473</v>
      </c>
    </row>
    <row r="183" spans="1:11" ht="12.75">
      <c r="A183" s="21"/>
      <c r="B183" s="28" t="s">
        <v>312</v>
      </c>
      <c r="H183" s="1">
        <v>0</v>
      </c>
      <c r="I183" s="1">
        <v>0</v>
      </c>
      <c r="J183" s="1">
        <v>0</v>
      </c>
      <c r="K183" s="1">
        <v>0</v>
      </c>
    </row>
    <row r="184" spans="1:11" ht="12.75">
      <c r="A184" s="21"/>
      <c r="B184" s="28" t="s">
        <v>313</v>
      </c>
      <c r="H184" s="1">
        <v>-11</v>
      </c>
      <c r="I184" s="1">
        <v>-17</v>
      </c>
      <c r="J184" s="1">
        <v>-54</v>
      </c>
      <c r="K184" s="1">
        <v>-88</v>
      </c>
    </row>
    <row r="185" spans="1:11" ht="13.5" thickBot="1">
      <c r="A185" s="21"/>
      <c r="B185" s="28"/>
      <c r="C185" t="s">
        <v>314</v>
      </c>
      <c r="H185" s="36">
        <f>SUM(H182:H184)</f>
        <v>20</v>
      </c>
      <c r="I185" s="36">
        <f>SUM(I182:I184)</f>
        <v>-461</v>
      </c>
      <c r="J185" s="36">
        <f>SUM(J182:J184)</f>
        <v>-64</v>
      </c>
      <c r="K185" s="36">
        <f>SUM(K182:K184)</f>
        <v>385</v>
      </c>
    </row>
    <row r="186" spans="1:2" ht="13.5" thickTop="1">
      <c r="A186" s="21"/>
      <c r="B186" s="28"/>
    </row>
    <row r="187" spans="1:2" ht="12.75">
      <c r="A187" s="21"/>
      <c r="B187" s="28" t="s">
        <v>341</v>
      </c>
    </row>
    <row r="188" spans="1:10" ht="12.75">
      <c r="A188" s="21"/>
      <c r="B188" s="28"/>
      <c r="J188" s="24" t="s">
        <v>33</v>
      </c>
    </row>
    <row r="189" spans="1:10" ht="12.75">
      <c r="A189" s="21"/>
      <c r="B189" s="28"/>
      <c r="J189" s="24"/>
    </row>
    <row r="190" spans="1:10" ht="13.5" thickBot="1">
      <c r="A190" s="21"/>
      <c r="B190" s="28"/>
      <c r="C190" s="4" t="s">
        <v>283</v>
      </c>
      <c r="D190" s="4"/>
      <c r="J190" s="9">
        <v>2000</v>
      </c>
    </row>
    <row r="191" spans="1:2" ht="13.5" thickTop="1">
      <c r="A191" s="21"/>
      <c r="B191" s="28"/>
    </row>
    <row r="192" spans="1:2" ht="12.75">
      <c r="A192" s="21" t="s">
        <v>58</v>
      </c>
      <c r="B192" s="18" t="s">
        <v>243</v>
      </c>
    </row>
    <row r="193" spans="1:2" ht="12.75">
      <c r="A193" s="21"/>
      <c r="B193" s="28" t="s">
        <v>150</v>
      </c>
    </row>
    <row r="194" spans="1:10" ht="12.75">
      <c r="A194" s="21"/>
      <c r="B194" s="28"/>
      <c r="J194" s="24" t="s">
        <v>82</v>
      </c>
    </row>
    <row r="195" spans="1:10" ht="12.75">
      <c r="A195" s="21"/>
      <c r="B195" s="28"/>
      <c r="J195" s="12" t="s">
        <v>262</v>
      </c>
    </row>
    <row r="196" spans="1:10" ht="12.75">
      <c r="A196" s="21"/>
      <c r="J196" s="24" t="s">
        <v>33</v>
      </c>
    </row>
    <row r="197" spans="1:2" ht="12.75">
      <c r="A197" s="21"/>
      <c r="B197" s="60" t="s">
        <v>140</v>
      </c>
    </row>
    <row r="198" spans="1:4" ht="12.75">
      <c r="A198" s="21"/>
      <c r="B198" s="23" t="s">
        <v>141</v>
      </c>
      <c r="C198" s="28" t="s">
        <v>142</v>
      </c>
      <c r="D198" s="28"/>
    </row>
    <row r="199" spans="1:10" ht="13.5" thickBot="1">
      <c r="A199" s="21"/>
      <c r="C199" s="41" t="s">
        <v>143</v>
      </c>
      <c r="D199" s="41"/>
      <c r="J199" s="50">
        <v>62525</v>
      </c>
    </row>
    <row r="200" spans="1:10" ht="13.5" thickTop="1">
      <c r="A200" s="21"/>
      <c r="C200" s="41"/>
      <c r="D200" s="41"/>
      <c r="J200" s="61"/>
    </row>
    <row r="201" spans="1:10" ht="12.75">
      <c r="A201" s="21"/>
      <c r="B201" s="23" t="s">
        <v>144</v>
      </c>
      <c r="C201" s="28" t="s">
        <v>142</v>
      </c>
      <c r="D201" s="28"/>
      <c r="J201" s="61"/>
    </row>
    <row r="202" spans="1:10" ht="12.75">
      <c r="A202" s="21"/>
      <c r="C202" s="41" t="s">
        <v>145</v>
      </c>
      <c r="D202" s="41"/>
      <c r="J202" s="61"/>
    </row>
    <row r="203" spans="1:10" ht="13.5" thickBot="1">
      <c r="A203" s="21"/>
      <c r="C203" s="41" t="s">
        <v>146</v>
      </c>
      <c r="D203" s="41"/>
      <c r="J203" s="50">
        <v>10483</v>
      </c>
    </row>
    <row r="204" spans="1:10" ht="13.5" thickTop="1">
      <c r="A204" s="21"/>
      <c r="C204" s="41"/>
      <c r="D204" s="41"/>
      <c r="J204" s="61"/>
    </row>
    <row r="205" spans="1:10" ht="12.75">
      <c r="A205" s="21"/>
      <c r="B205" t="s">
        <v>147</v>
      </c>
      <c r="C205" s="41"/>
      <c r="D205" s="41"/>
      <c r="J205" s="61"/>
    </row>
    <row r="206" spans="1:10" ht="12.75">
      <c r="A206" s="21"/>
      <c r="B206" s="60" t="s">
        <v>194</v>
      </c>
      <c r="J206" s="61"/>
    </row>
    <row r="207" spans="1:10" ht="13.5" thickBot="1">
      <c r="A207" s="21"/>
      <c r="C207" s="60" t="s">
        <v>195</v>
      </c>
      <c r="D207" s="60"/>
      <c r="J207" s="50">
        <v>65</v>
      </c>
    </row>
    <row r="208" spans="1:10" ht="13.5" thickTop="1">
      <c r="A208" s="21"/>
      <c r="B208" s="18"/>
      <c r="J208" s="1"/>
    </row>
    <row r="209" spans="1:2" ht="12.75">
      <c r="A209" s="21" t="s">
        <v>191</v>
      </c>
      <c r="B209" s="18" t="s">
        <v>244</v>
      </c>
    </row>
    <row r="210" spans="1:10" ht="12.75">
      <c r="A210" s="21"/>
      <c r="B210" s="18"/>
      <c r="J210" s="24" t="s">
        <v>82</v>
      </c>
    </row>
    <row r="211" ht="12.75">
      <c r="J211" s="12" t="str">
        <f>+J195</f>
        <v>30.06.2007</v>
      </c>
    </row>
    <row r="212" ht="12.75">
      <c r="J212" s="24" t="s">
        <v>33</v>
      </c>
    </row>
    <row r="213" ht="12.75">
      <c r="J213" s="24"/>
    </row>
    <row r="214" spans="2:10" ht="13.5" thickBot="1">
      <c r="B214" t="s">
        <v>108</v>
      </c>
      <c r="J214" s="50">
        <v>23956</v>
      </c>
    </row>
    <row r="215" ht="13.5" thickTop="1">
      <c r="J215" s="74"/>
    </row>
    <row r="216" spans="2:10" ht="13.5" thickBot="1">
      <c r="B216" t="s">
        <v>83</v>
      </c>
      <c r="J216" s="50">
        <v>0</v>
      </c>
    </row>
    <row r="217" ht="13.5" thickTop="1"/>
  </sheetData>
  <mergeCells count="3">
    <mergeCell ref="J172:K172"/>
    <mergeCell ref="H172:I172"/>
    <mergeCell ref="I96:J96"/>
  </mergeCells>
  <printOptions horizontalCentered="1"/>
  <pageMargins left="0" right="0" top="0.25" bottom="0.25" header="0.5" footer="0.1"/>
  <pageSetup blackAndWhite="1" firstPageNumber="5" useFirstPageNumber="1" horizontalDpi="600" verticalDpi="600" orientation="portrait" paperSize="9" scale="80" r:id="rId2"/>
  <headerFooter alignWithMargins="0">
    <oddFooter>&amp;C&amp;P</oddFooter>
  </headerFooter>
  <rowBreaks count="2" manualBreakCount="2">
    <brk id="76" max="10" man="1"/>
    <brk id="148" max="10" man="1"/>
  </rowBreaks>
  <drawing r:id="rId1"/>
</worksheet>
</file>

<file path=xl/worksheets/sheet6.xml><?xml version="1.0" encoding="utf-8"?>
<worksheet xmlns="http://schemas.openxmlformats.org/spreadsheetml/2006/main" xmlns:r="http://schemas.openxmlformats.org/officeDocument/2006/relationships">
  <dimension ref="A2:Q174"/>
  <sheetViews>
    <sheetView tabSelected="1" workbookViewId="0" topLeftCell="A143">
      <selection activeCell="A146" sqref="A146"/>
    </sheetView>
  </sheetViews>
  <sheetFormatPr defaultColWidth="9.140625" defaultRowHeight="12.75"/>
  <cols>
    <col min="1" max="1" width="5.140625" style="0" customWidth="1"/>
    <col min="2" max="2" width="4.421875" style="0" customWidth="1"/>
    <col min="3" max="3" width="6.00390625" style="0" customWidth="1"/>
    <col min="6" max="6" width="17.7109375" style="0" customWidth="1"/>
    <col min="7" max="7" width="11.7109375" style="0" customWidth="1"/>
    <col min="8" max="8" width="12.8515625" style="0" bestFit="1" customWidth="1"/>
    <col min="9" max="9" width="12.7109375" style="0" bestFit="1" customWidth="1"/>
    <col min="10" max="10" width="13.00390625" style="0" customWidth="1"/>
    <col min="12" max="12" width="11.28125" style="0" bestFit="1" customWidth="1"/>
  </cols>
  <sheetData>
    <row r="2" spans="1:10" ht="15.75">
      <c r="A2" s="16" t="s">
        <v>34</v>
      </c>
      <c r="B2" s="7"/>
      <c r="C2" s="7"/>
      <c r="D2" s="7"/>
      <c r="E2" s="7"/>
      <c r="F2" s="42" t="s">
        <v>88</v>
      </c>
      <c r="G2" s="7"/>
      <c r="H2" s="7"/>
      <c r="I2" s="7"/>
      <c r="J2" s="7"/>
    </row>
    <row r="3" spans="1:10" ht="12.75">
      <c r="A3" s="12" t="s">
        <v>1</v>
      </c>
      <c r="B3" s="8" t="str">
        <f>+'NTA-A'!B3</f>
        <v>Quarterly Report on consolidated results for the fourth financial quarter ended 30th June 2007</v>
      </c>
      <c r="C3" s="8"/>
      <c r="D3" s="7"/>
      <c r="E3" s="7"/>
      <c r="F3" s="7"/>
      <c r="G3" s="7"/>
      <c r="H3" s="7"/>
      <c r="I3" s="7"/>
      <c r="J3" s="7"/>
    </row>
    <row r="4" spans="1:10" ht="13.5" thickBot="1">
      <c r="A4" s="13"/>
      <c r="B4" s="14"/>
      <c r="C4" s="14"/>
      <c r="D4" s="15"/>
      <c r="E4" s="15"/>
      <c r="F4" s="15"/>
      <c r="G4" s="15"/>
      <c r="H4" s="15"/>
      <c r="I4" s="15"/>
      <c r="J4" s="15"/>
    </row>
    <row r="5" spans="1:10" ht="12.75">
      <c r="A5" s="7"/>
      <c r="B5" s="7"/>
      <c r="C5" s="7"/>
      <c r="D5" s="7"/>
      <c r="E5" s="7"/>
      <c r="F5" s="7"/>
      <c r="G5" s="7"/>
      <c r="H5" s="7"/>
      <c r="I5" s="7"/>
      <c r="J5" s="7"/>
    </row>
    <row r="6" ht="12.75">
      <c r="A6" s="47" t="s">
        <v>102</v>
      </c>
    </row>
    <row r="7" ht="14.25">
      <c r="A7" s="26"/>
    </row>
    <row r="8" spans="1:3" ht="12.75">
      <c r="A8" s="21" t="s">
        <v>59</v>
      </c>
      <c r="B8" s="18" t="s">
        <v>245</v>
      </c>
      <c r="C8" s="18"/>
    </row>
    <row r="9" spans="1:3" ht="12.75">
      <c r="A9" s="21"/>
      <c r="B9" s="18"/>
      <c r="C9" s="18"/>
    </row>
    <row r="10" spans="1:11" ht="12.75">
      <c r="A10" s="21"/>
      <c r="B10" s="18"/>
      <c r="C10" s="18"/>
      <c r="K10" t="s">
        <v>95</v>
      </c>
    </row>
    <row r="11" spans="1:3" ht="12.75">
      <c r="A11" s="21"/>
      <c r="B11" s="18"/>
      <c r="C11" s="18"/>
    </row>
    <row r="12" spans="1:3" ht="12.75">
      <c r="A12" s="21"/>
      <c r="B12" s="18"/>
      <c r="C12" s="18"/>
    </row>
    <row r="30" spans="1:3" ht="12.75">
      <c r="A30" s="21" t="s">
        <v>60</v>
      </c>
      <c r="B30" s="18" t="s">
        <v>246</v>
      </c>
      <c r="C30" s="18"/>
    </row>
    <row r="31" spans="1:3" ht="12.75">
      <c r="A31" s="21"/>
      <c r="B31" s="18"/>
      <c r="C31" s="18"/>
    </row>
    <row r="32" spans="1:3" ht="12.75">
      <c r="A32" s="21"/>
      <c r="B32" s="18"/>
      <c r="C32" s="18"/>
    </row>
    <row r="33" ht="12.75">
      <c r="A33" s="21"/>
    </row>
    <row r="34" ht="12.75">
      <c r="A34" s="21"/>
    </row>
    <row r="35" ht="12.75">
      <c r="A35" s="21"/>
    </row>
    <row r="36" ht="12.75">
      <c r="A36" s="21"/>
    </row>
    <row r="37" spans="1:3" ht="12.75">
      <c r="A37" s="21" t="s">
        <v>61</v>
      </c>
      <c r="B37" s="18" t="s">
        <v>247</v>
      </c>
      <c r="C37" s="18"/>
    </row>
    <row r="38" spans="1:3" ht="12.75">
      <c r="A38" s="21"/>
      <c r="B38" s="18"/>
      <c r="C38" s="18"/>
    </row>
    <row r="39" spans="1:3" ht="12.75">
      <c r="A39" s="21"/>
      <c r="B39" s="18"/>
      <c r="C39" s="18"/>
    </row>
    <row r="40" spans="1:3" ht="12.75">
      <c r="A40" s="21"/>
      <c r="B40" s="18"/>
      <c r="C40" s="18"/>
    </row>
    <row r="41" spans="1:3" ht="12.75">
      <c r="A41" s="21"/>
      <c r="B41" s="18"/>
      <c r="C41" s="18"/>
    </row>
    <row r="42" spans="1:3" ht="12.75">
      <c r="A42" s="21"/>
      <c r="B42" s="18"/>
      <c r="C42" s="18"/>
    </row>
    <row r="43" spans="1:3" ht="12.75">
      <c r="A43" s="21"/>
      <c r="B43" s="18"/>
      <c r="C43" s="18"/>
    </row>
    <row r="44" spans="1:3" ht="12.75">
      <c r="A44" s="21" t="s">
        <v>62</v>
      </c>
      <c r="B44" s="18" t="s">
        <v>248</v>
      </c>
      <c r="C44" s="18"/>
    </row>
    <row r="45" ht="12.75">
      <c r="B45" t="s">
        <v>84</v>
      </c>
    </row>
    <row r="47" spans="1:17" ht="12.75">
      <c r="A47" s="21" t="s">
        <v>63</v>
      </c>
      <c r="B47" s="18" t="s">
        <v>193</v>
      </c>
      <c r="C47" s="18"/>
      <c r="O47" s="21"/>
      <c r="P47" s="18"/>
      <c r="Q47" s="18"/>
    </row>
    <row r="48" spans="1:17" ht="12.75">
      <c r="A48" s="21"/>
      <c r="B48" s="18"/>
      <c r="C48" s="18"/>
      <c r="G48" s="94" t="s">
        <v>112</v>
      </c>
      <c r="H48" s="94"/>
      <c r="I48" s="94" t="s">
        <v>113</v>
      </c>
      <c r="J48" s="94"/>
      <c r="O48" s="21"/>
      <c r="P48" s="18"/>
      <c r="Q48" s="18"/>
    </row>
    <row r="49" spans="1:17" ht="12.75">
      <c r="A49" s="21"/>
      <c r="B49" s="18"/>
      <c r="C49" s="18"/>
      <c r="G49" s="12" t="s">
        <v>266</v>
      </c>
      <c r="H49" s="12" t="s">
        <v>267</v>
      </c>
      <c r="I49" s="12" t="str">
        <f>+G49</f>
        <v>30.06.07</v>
      </c>
      <c r="J49" s="12" t="str">
        <f>+H49</f>
        <v>30.06.06</v>
      </c>
      <c r="O49" s="21"/>
      <c r="P49" s="51"/>
      <c r="Q49" s="18"/>
    </row>
    <row r="50" spans="1:17" ht="12.75">
      <c r="A50" s="21"/>
      <c r="B50" s="18"/>
      <c r="C50" s="18"/>
      <c r="G50" s="24" t="s">
        <v>33</v>
      </c>
      <c r="H50" s="24" t="s">
        <v>33</v>
      </c>
      <c r="I50" s="24" t="s">
        <v>33</v>
      </c>
      <c r="J50" s="24" t="s">
        <v>33</v>
      </c>
      <c r="O50" s="21"/>
      <c r="P50" s="18"/>
      <c r="Q50" s="18"/>
    </row>
    <row r="51" spans="1:9" ht="12.75">
      <c r="A51" s="21"/>
      <c r="B51" s="28" t="s">
        <v>321</v>
      </c>
      <c r="C51" s="28"/>
      <c r="I51" s="24"/>
    </row>
    <row r="52" spans="1:9" ht="12.75">
      <c r="A52" s="21"/>
      <c r="B52" s="87" t="s">
        <v>1</v>
      </c>
      <c r="C52" s="28" t="s">
        <v>318</v>
      </c>
      <c r="I52" s="24"/>
    </row>
    <row r="53" spans="1:10" ht="12.75">
      <c r="A53" s="21"/>
      <c r="C53" s="39" t="s">
        <v>85</v>
      </c>
      <c r="G53" s="1">
        <v>-578</v>
      </c>
      <c r="H53" s="1">
        <v>-132</v>
      </c>
      <c r="I53" s="2">
        <v>-1536</v>
      </c>
      <c r="J53" s="1">
        <v>-485</v>
      </c>
    </row>
    <row r="54" spans="3:10" ht="12.75">
      <c r="C54" s="23" t="s">
        <v>86</v>
      </c>
      <c r="G54" s="3">
        <f>2707-628</f>
        <v>2079</v>
      </c>
      <c r="H54" s="3">
        <f>1578-179</f>
        <v>1399</v>
      </c>
      <c r="I54" s="3">
        <v>2079</v>
      </c>
      <c r="J54" s="3">
        <v>1268</v>
      </c>
    </row>
    <row r="55" spans="7:10" ht="13.5" thickBot="1">
      <c r="G55" s="46">
        <f>SUM(G53:G54)</f>
        <v>1501</v>
      </c>
      <c r="H55" s="46">
        <f>SUM(H53:H54)</f>
        <v>1267</v>
      </c>
      <c r="I55" s="46">
        <f>SUM(I53:I54)</f>
        <v>543</v>
      </c>
      <c r="J55" s="46">
        <f>SUM(J53:J54)</f>
        <v>783</v>
      </c>
    </row>
    <row r="56" spans="7:10" ht="13.5" thickTop="1">
      <c r="G56" s="52"/>
      <c r="H56" s="52"/>
      <c r="I56" s="52"/>
      <c r="J56" s="52"/>
    </row>
    <row r="57" spans="2:9" ht="12.75">
      <c r="B57" s="87" t="s">
        <v>1</v>
      </c>
      <c r="C57" s="28" t="s">
        <v>327</v>
      </c>
      <c r="I57" s="24"/>
    </row>
    <row r="58" spans="3:10" ht="12.75">
      <c r="C58" s="39" t="s">
        <v>85</v>
      </c>
      <c r="G58" s="1">
        <v>-3</v>
      </c>
      <c r="H58" s="1">
        <v>-3</v>
      </c>
      <c r="I58" s="2">
        <v>-12</v>
      </c>
      <c r="J58" s="1">
        <f>25+119-16</f>
        <v>128</v>
      </c>
    </row>
    <row r="59" spans="3:10" ht="12.75">
      <c r="C59" s="23" t="s">
        <v>86</v>
      </c>
      <c r="G59" s="3">
        <v>628</v>
      </c>
      <c r="H59" s="3">
        <v>182</v>
      </c>
      <c r="I59" s="3">
        <v>628</v>
      </c>
      <c r="J59" s="3">
        <v>182</v>
      </c>
    </row>
    <row r="60" spans="7:10" ht="13.5" thickBot="1">
      <c r="G60" s="46">
        <f>SUM(G58:G59)</f>
        <v>625</v>
      </c>
      <c r="H60" s="46">
        <f>SUM(H58:H59)</f>
        <v>179</v>
      </c>
      <c r="I60" s="46">
        <f>SUM(I58:I59)</f>
        <v>616</v>
      </c>
      <c r="J60" s="46">
        <f>SUM(J58:J59)</f>
        <v>310</v>
      </c>
    </row>
    <row r="61" spans="7:10" ht="13.5" thickTop="1">
      <c r="G61" s="52"/>
      <c r="H61" s="52"/>
      <c r="I61" s="52"/>
      <c r="J61" s="52"/>
    </row>
    <row r="62" spans="7:10" ht="12.75">
      <c r="G62" s="52"/>
      <c r="H62" s="40"/>
      <c r="I62" s="52"/>
      <c r="J62" s="40"/>
    </row>
    <row r="63" spans="7:10" ht="12.75">
      <c r="G63" s="52"/>
      <c r="H63" s="40"/>
      <c r="I63" s="52"/>
      <c r="J63" s="40"/>
    </row>
    <row r="64" spans="7:10" ht="12.75">
      <c r="G64" s="52"/>
      <c r="H64" s="40"/>
      <c r="I64" s="52"/>
      <c r="J64" s="40"/>
    </row>
    <row r="65" spans="1:3" ht="12.75">
      <c r="A65" s="21" t="s">
        <v>64</v>
      </c>
      <c r="B65" s="18" t="s">
        <v>249</v>
      </c>
      <c r="C65" s="18"/>
    </row>
    <row r="66" spans="1:3" ht="12.75">
      <c r="A66" s="21"/>
      <c r="B66" s="28" t="s">
        <v>329</v>
      </c>
      <c r="C66" s="18"/>
    </row>
    <row r="67" spans="1:3" ht="12.75">
      <c r="A67" s="21"/>
      <c r="B67" s="28" t="s">
        <v>328</v>
      </c>
      <c r="C67" s="18"/>
    </row>
    <row r="68" spans="1:3" ht="12.75">
      <c r="A68" s="21"/>
      <c r="B68" s="18"/>
      <c r="C68" s="18"/>
    </row>
    <row r="69" spans="1:3" ht="12.75">
      <c r="A69" s="21" t="s">
        <v>65</v>
      </c>
      <c r="B69" s="18" t="s">
        <v>250</v>
      </c>
      <c r="C69" s="18"/>
    </row>
    <row r="70" spans="1:3" ht="12.75">
      <c r="A70" s="21"/>
      <c r="B70" t="s">
        <v>109</v>
      </c>
      <c r="C70" s="18"/>
    </row>
    <row r="71" spans="1:3" ht="12.75">
      <c r="A71" s="21"/>
      <c r="B71" s="18"/>
      <c r="C71" s="18"/>
    </row>
    <row r="72" spans="1:3" ht="12.75">
      <c r="A72" s="21" t="s">
        <v>66</v>
      </c>
      <c r="B72" s="18" t="s">
        <v>104</v>
      </c>
      <c r="C72" s="18"/>
    </row>
    <row r="73" spans="1:3" ht="12.75">
      <c r="A73" s="21"/>
      <c r="B73" s="48"/>
      <c r="C73" s="18"/>
    </row>
    <row r="74" spans="1:3" ht="12.75">
      <c r="A74" s="21"/>
      <c r="B74" s="48"/>
      <c r="C74" s="18"/>
    </row>
    <row r="75" spans="1:3" ht="12.75">
      <c r="A75" s="21" t="s">
        <v>67</v>
      </c>
      <c r="B75" s="18" t="s">
        <v>148</v>
      </c>
      <c r="C75" s="18"/>
    </row>
    <row r="76" spans="1:3" ht="12.75">
      <c r="A76" s="21"/>
      <c r="B76" s="28" t="s">
        <v>268</v>
      </c>
      <c r="C76" s="28"/>
    </row>
    <row r="77" spans="1:3" ht="12.75">
      <c r="A77" s="21"/>
      <c r="B77" s="28"/>
      <c r="C77" s="28"/>
    </row>
    <row r="78" spans="8:10" ht="12.75">
      <c r="H78" s="24" t="s">
        <v>73</v>
      </c>
      <c r="I78" s="24" t="s">
        <v>138</v>
      </c>
      <c r="J78" s="24" t="s">
        <v>25</v>
      </c>
    </row>
    <row r="79" spans="8:10" ht="12.75">
      <c r="H79" s="24" t="s">
        <v>33</v>
      </c>
      <c r="I79" s="24" t="s">
        <v>33</v>
      </c>
      <c r="J79" s="24" t="s">
        <v>33</v>
      </c>
    </row>
    <row r="81" spans="2:10" ht="12.75">
      <c r="B81" t="s">
        <v>74</v>
      </c>
      <c r="H81" s="70">
        <v>28078</v>
      </c>
      <c r="I81" s="70">
        <v>26104</v>
      </c>
      <c r="J81" s="70">
        <f>SUM(H81:I81)</f>
        <v>54182</v>
      </c>
    </row>
    <row r="82" spans="2:10" ht="12.75">
      <c r="B82" t="s">
        <v>75</v>
      </c>
      <c r="H82" s="76">
        <v>9189</v>
      </c>
      <c r="I82" s="76">
        <v>5</v>
      </c>
      <c r="J82" s="76">
        <f>SUM(H82:I82)</f>
        <v>9194</v>
      </c>
    </row>
    <row r="83" spans="8:12" ht="13.5" thickBot="1">
      <c r="H83" s="50">
        <f>SUM(H81:H82)</f>
        <v>37267</v>
      </c>
      <c r="I83" s="50">
        <f>SUM(I81:I82)</f>
        <v>26109</v>
      </c>
      <c r="J83" s="50">
        <f>SUM(J81:J82)</f>
        <v>63376</v>
      </c>
      <c r="L83" s="1"/>
    </row>
    <row r="84" ht="13.5" thickTop="1"/>
    <row r="85" spans="1:3" ht="12.75">
      <c r="A85" s="21" t="s">
        <v>68</v>
      </c>
      <c r="B85" s="18" t="s">
        <v>251</v>
      </c>
      <c r="C85" s="18"/>
    </row>
    <row r="86" spans="1:3" ht="12.75">
      <c r="A86" s="21"/>
      <c r="B86" s="39" t="s">
        <v>100</v>
      </c>
      <c r="C86" s="18"/>
    </row>
    <row r="87" spans="1:3" ht="12.75">
      <c r="A87" s="21"/>
      <c r="B87" s="18"/>
      <c r="C87" s="18"/>
    </row>
    <row r="88" spans="1:3" ht="12.75">
      <c r="A88" s="21"/>
      <c r="B88" s="18"/>
      <c r="C88" s="18"/>
    </row>
    <row r="89" spans="1:3" ht="12.75">
      <c r="A89" s="21"/>
      <c r="B89" s="18"/>
      <c r="C89" s="18"/>
    </row>
    <row r="90" spans="1:3" ht="12.75">
      <c r="A90" s="21"/>
      <c r="B90" s="18"/>
      <c r="C90" s="18"/>
    </row>
    <row r="91" spans="1:3" ht="12.75">
      <c r="A91" s="21"/>
      <c r="B91" s="18"/>
      <c r="C91" s="18"/>
    </row>
    <row r="92" spans="1:3" ht="12.75">
      <c r="A92" s="21"/>
      <c r="B92" s="18"/>
      <c r="C92" s="18"/>
    </row>
    <row r="93" spans="1:3" ht="12.75">
      <c r="A93" s="21"/>
      <c r="B93" s="28"/>
      <c r="C93" s="18"/>
    </row>
    <row r="94" spans="1:3" ht="12.75">
      <c r="A94" s="21"/>
      <c r="B94" s="28"/>
      <c r="C94" s="18"/>
    </row>
    <row r="95" spans="1:3" ht="12.75">
      <c r="A95" s="21"/>
      <c r="B95" s="39" t="s">
        <v>101</v>
      </c>
      <c r="C95" s="28" t="s">
        <v>239</v>
      </c>
    </row>
    <row r="96" spans="1:3" ht="12.75">
      <c r="A96" s="21"/>
      <c r="B96" s="28"/>
      <c r="C96" s="18"/>
    </row>
    <row r="97" spans="1:3" ht="12.75">
      <c r="A97" s="21"/>
      <c r="B97" s="28"/>
      <c r="C97" s="18"/>
    </row>
    <row r="98" spans="1:3" ht="12.75">
      <c r="A98" s="21"/>
      <c r="B98" s="28"/>
      <c r="C98" s="18"/>
    </row>
    <row r="99" spans="1:3" ht="12.75">
      <c r="A99" s="21"/>
      <c r="B99" s="28"/>
      <c r="C99" s="18"/>
    </row>
    <row r="100" spans="1:9" ht="12.75">
      <c r="A100" s="21"/>
      <c r="B100" s="28"/>
      <c r="C100" s="18"/>
      <c r="H100" s="24"/>
      <c r="I100" s="24" t="s">
        <v>229</v>
      </c>
    </row>
    <row r="101" spans="1:10" ht="12.75">
      <c r="A101" s="21"/>
      <c r="B101" s="28"/>
      <c r="C101" s="18"/>
      <c r="F101" s="24"/>
      <c r="H101" s="24" t="s">
        <v>230</v>
      </c>
      <c r="I101" s="24" t="s">
        <v>231</v>
      </c>
      <c r="J101" s="24" t="s">
        <v>232</v>
      </c>
    </row>
    <row r="102" spans="1:10" ht="12.75">
      <c r="A102" s="21"/>
      <c r="B102" s="28"/>
      <c r="C102" s="18"/>
      <c r="F102" s="24"/>
      <c r="H102" s="24" t="s">
        <v>233</v>
      </c>
      <c r="I102" s="12" t="s">
        <v>234</v>
      </c>
      <c r="J102" s="24" t="s">
        <v>33</v>
      </c>
    </row>
    <row r="103" spans="1:3" ht="12.75">
      <c r="A103" s="21"/>
      <c r="B103" s="28"/>
      <c r="C103" s="18"/>
    </row>
    <row r="104" spans="1:12" ht="12.75">
      <c r="A104" s="21"/>
      <c r="B104" s="28"/>
      <c r="C104" s="28" t="s">
        <v>235</v>
      </c>
      <c r="F104" s="72"/>
      <c r="H104" s="24" t="s">
        <v>236</v>
      </c>
      <c r="I104" s="77">
        <v>312</v>
      </c>
      <c r="J104" s="78">
        <v>1077</v>
      </c>
      <c r="L104" s="37"/>
    </row>
    <row r="105" spans="1:10" ht="12.75">
      <c r="A105" s="21"/>
      <c r="B105" s="28"/>
      <c r="C105" s="41" t="s">
        <v>237</v>
      </c>
      <c r="F105" s="72"/>
      <c r="H105" s="24" t="s">
        <v>238</v>
      </c>
      <c r="I105" s="77">
        <v>1305</v>
      </c>
      <c r="J105" s="78">
        <v>5902</v>
      </c>
    </row>
    <row r="106" spans="1:10" ht="12.75">
      <c r="A106" s="21"/>
      <c r="B106" s="28"/>
      <c r="C106" s="41"/>
      <c r="F106" s="72"/>
      <c r="H106" s="24"/>
      <c r="I106" s="2"/>
      <c r="J106" s="73"/>
    </row>
    <row r="107" spans="1:10" ht="12.75">
      <c r="A107" s="21"/>
      <c r="B107" s="28"/>
      <c r="C107" s="79" t="s">
        <v>259</v>
      </c>
      <c r="F107" s="72"/>
      <c r="H107" s="24"/>
      <c r="I107" s="2"/>
      <c r="J107" s="73"/>
    </row>
    <row r="108" spans="1:10" ht="12.75">
      <c r="A108" s="21"/>
      <c r="B108" s="28"/>
      <c r="C108" s="41"/>
      <c r="F108" s="72"/>
      <c r="G108" s="24"/>
      <c r="H108" s="2"/>
      <c r="I108" s="73"/>
      <c r="J108" s="12"/>
    </row>
    <row r="109" spans="1:3" ht="12.75">
      <c r="A109" s="21"/>
      <c r="B109" s="28"/>
      <c r="C109" s="18"/>
    </row>
    <row r="110" spans="1:3" ht="12.75">
      <c r="A110" s="21"/>
      <c r="B110" s="28"/>
      <c r="C110" s="18"/>
    </row>
    <row r="111" spans="1:3" ht="12.75">
      <c r="A111" s="21"/>
      <c r="B111" s="28"/>
      <c r="C111" s="18"/>
    </row>
    <row r="112" spans="1:3" ht="12.75">
      <c r="A112" s="21"/>
      <c r="B112" s="28"/>
      <c r="C112" s="18"/>
    </row>
    <row r="113" spans="1:3" ht="12.75">
      <c r="A113" s="21"/>
      <c r="B113" s="28"/>
      <c r="C113" s="18"/>
    </row>
    <row r="114" spans="1:3" ht="12.75">
      <c r="A114" s="21"/>
      <c r="B114" s="28"/>
      <c r="C114" s="28" t="s">
        <v>240</v>
      </c>
    </row>
    <row r="115" spans="1:2" ht="12.75">
      <c r="A115" s="21"/>
      <c r="B115" s="28"/>
    </row>
    <row r="116" spans="1:3" ht="12.75">
      <c r="A116" s="21" t="s">
        <v>69</v>
      </c>
      <c r="B116" s="80" t="s">
        <v>252</v>
      </c>
      <c r="C116" s="18"/>
    </row>
    <row r="117" spans="1:3" ht="12.75">
      <c r="A117" s="21"/>
      <c r="B117" s="28"/>
      <c r="C117" s="18"/>
    </row>
    <row r="118" spans="1:3" ht="12.75">
      <c r="A118" s="21"/>
      <c r="B118" s="62"/>
      <c r="C118" s="18"/>
    </row>
    <row r="119" spans="1:3" ht="12.75">
      <c r="A119" s="21"/>
      <c r="B119" s="62"/>
      <c r="C119" s="18"/>
    </row>
    <row r="120" spans="1:3" ht="12.75">
      <c r="A120" s="21"/>
      <c r="B120" s="28" t="s">
        <v>269</v>
      </c>
      <c r="C120" s="28" t="s">
        <v>273</v>
      </c>
    </row>
    <row r="121" spans="1:3" ht="12.75">
      <c r="A121" s="21"/>
      <c r="B121" s="62"/>
      <c r="C121" s="62" t="s">
        <v>274</v>
      </c>
    </row>
    <row r="122" spans="1:3" ht="12.75">
      <c r="A122" s="21"/>
      <c r="B122" s="62"/>
      <c r="C122" s="18"/>
    </row>
    <row r="123" spans="1:3" ht="12.75">
      <c r="A123" s="21"/>
      <c r="B123" s="62"/>
      <c r="C123" s="18"/>
    </row>
    <row r="124" spans="1:3" ht="12.75">
      <c r="A124" s="21"/>
      <c r="B124" s="62"/>
      <c r="C124" s="18"/>
    </row>
    <row r="125" spans="1:3" ht="12.75">
      <c r="A125" s="21"/>
      <c r="B125" s="62"/>
      <c r="C125" s="62"/>
    </row>
    <row r="126" spans="1:3" ht="12.75">
      <c r="A126" s="21"/>
      <c r="B126" s="28" t="s">
        <v>270</v>
      </c>
      <c r="C126" s="28" t="s">
        <v>275</v>
      </c>
    </row>
    <row r="127" spans="1:3" ht="12.75">
      <c r="A127" s="21"/>
      <c r="B127" s="62"/>
      <c r="C127" s="62" t="s">
        <v>276</v>
      </c>
    </row>
    <row r="128" spans="1:3" ht="12.75">
      <c r="A128" s="21"/>
      <c r="B128" s="62"/>
      <c r="C128" s="62"/>
    </row>
    <row r="129" spans="1:3" ht="12.75">
      <c r="A129" s="21"/>
      <c r="B129" s="62"/>
      <c r="C129" s="62"/>
    </row>
    <row r="130" spans="1:3" ht="12.75">
      <c r="A130" s="21"/>
      <c r="B130" s="62"/>
      <c r="C130" s="62"/>
    </row>
    <row r="131" spans="1:3" ht="12.75">
      <c r="A131" s="21"/>
      <c r="B131" s="62"/>
      <c r="C131" s="28"/>
    </row>
    <row r="132" spans="1:3" ht="12.75">
      <c r="A132" s="21"/>
      <c r="B132" s="62"/>
      <c r="C132" s="62"/>
    </row>
    <row r="133" spans="1:3" ht="12.75">
      <c r="A133" s="21"/>
      <c r="B133" s="62"/>
      <c r="C133" s="62"/>
    </row>
    <row r="134" spans="1:3" ht="12.75">
      <c r="A134" s="21"/>
      <c r="B134" s="62"/>
      <c r="C134" s="62"/>
    </row>
    <row r="135" spans="1:3" ht="12.75">
      <c r="A135" s="21"/>
      <c r="B135" s="62"/>
      <c r="C135" s="62"/>
    </row>
    <row r="136" spans="1:3" ht="12.75">
      <c r="A136" s="21"/>
      <c r="B136" s="62"/>
      <c r="C136" s="62"/>
    </row>
    <row r="137" spans="1:3" ht="12.75">
      <c r="A137" s="21"/>
      <c r="B137" s="62"/>
      <c r="C137" s="62"/>
    </row>
    <row r="138" spans="1:3" ht="12.75">
      <c r="A138" s="21"/>
      <c r="B138" s="28" t="s">
        <v>277</v>
      </c>
      <c r="C138" s="28" t="s">
        <v>278</v>
      </c>
    </row>
    <row r="139" spans="1:3" ht="12.75">
      <c r="A139" s="21"/>
      <c r="B139" s="62"/>
      <c r="C139" s="28" t="s">
        <v>279</v>
      </c>
    </row>
    <row r="140" spans="1:3" ht="12.75">
      <c r="A140" s="21"/>
      <c r="B140" s="62"/>
      <c r="C140" s="62" t="s">
        <v>280</v>
      </c>
    </row>
    <row r="141" spans="1:3" ht="12.75">
      <c r="A141" s="21"/>
      <c r="B141" s="62"/>
      <c r="C141" s="62"/>
    </row>
    <row r="142" spans="1:3" ht="12.75">
      <c r="A142" s="21"/>
      <c r="B142" s="62"/>
      <c r="C142" s="62"/>
    </row>
    <row r="143" spans="1:3" ht="12.75">
      <c r="A143" s="21"/>
      <c r="B143" s="62"/>
      <c r="C143" s="62"/>
    </row>
    <row r="144" spans="1:3" ht="12.75">
      <c r="A144" s="21"/>
      <c r="B144" s="62"/>
      <c r="C144" s="62"/>
    </row>
    <row r="145" spans="1:3" ht="12.75">
      <c r="A145" s="21"/>
      <c r="B145" s="62"/>
      <c r="C145" s="62"/>
    </row>
    <row r="146" spans="1:3" ht="12.75">
      <c r="A146" s="21" t="s">
        <v>70</v>
      </c>
      <c r="B146" s="18" t="s">
        <v>72</v>
      </c>
      <c r="C146" s="18"/>
    </row>
    <row r="147" spans="1:3" ht="12.75">
      <c r="A147" s="21"/>
      <c r="B147" s="18"/>
      <c r="C147" s="18"/>
    </row>
    <row r="148" spans="1:3" ht="12.75">
      <c r="A148" s="21"/>
      <c r="B148" s="18"/>
      <c r="C148" s="18"/>
    </row>
    <row r="149" spans="1:3" ht="12.75">
      <c r="A149" s="21"/>
      <c r="B149" s="18"/>
      <c r="C149" s="18"/>
    </row>
    <row r="150" spans="1:3" ht="12.75">
      <c r="A150" s="21" t="s">
        <v>71</v>
      </c>
      <c r="B150" s="18" t="s">
        <v>226</v>
      </c>
      <c r="C150" s="18"/>
    </row>
    <row r="151" spans="7:10" ht="12.75">
      <c r="G151" s="94" t="s">
        <v>112</v>
      </c>
      <c r="H151" s="94"/>
      <c r="I151" s="94" t="s">
        <v>113</v>
      </c>
      <c r="J151" s="94"/>
    </row>
    <row r="152" spans="7:10" ht="12.75">
      <c r="G152" s="12" t="str">
        <f>+'IS'!E15</f>
        <v>30.06.2007</v>
      </c>
      <c r="H152" s="12" t="str">
        <f>+'IS'!G15</f>
        <v>30.06.2006</v>
      </c>
      <c r="I152" s="12" t="str">
        <f>+G152</f>
        <v>30.06.2007</v>
      </c>
      <c r="J152" s="12" t="str">
        <f>+H152</f>
        <v>30.06.2006</v>
      </c>
    </row>
    <row r="153" spans="2:10" ht="12.75">
      <c r="B153" s="23" t="s">
        <v>100</v>
      </c>
      <c r="C153" t="s">
        <v>151</v>
      </c>
      <c r="G153" s="24" t="s">
        <v>33</v>
      </c>
      <c r="H153" s="24" t="s">
        <v>33</v>
      </c>
      <c r="I153" s="24" t="s">
        <v>33</v>
      </c>
      <c r="J153" s="24" t="s">
        <v>33</v>
      </c>
    </row>
    <row r="154" ht="12.75">
      <c r="B154" s="23"/>
    </row>
    <row r="155" ht="12.75">
      <c r="C155" t="s">
        <v>295</v>
      </c>
    </row>
    <row r="156" ht="12.75">
      <c r="C156" s="27" t="s">
        <v>296</v>
      </c>
    </row>
    <row r="157" spans="3:10" ht="12.75">
      <c r="C157" s="27" t="s">
        <v>297</v>
      </c>
      <c r="G157" s="6">
        <f>+'IS'!E34</f>
        <v>9598</v>
      </c>
      <c r="H157" s="6">
        <f>+'IS'!G34</f>
        <v>6255</v>
      </c>
      <c r="I157" s="6">
        <f>+'IS'!I34</f>
        <v>14539</v>
      </c>
      <c r="J157" s="6">
        <f>+'IS'!K34</f>
        <v>-3388</v>
      </c>
    </row>
    <row r="158" spans="3:10" ht="12.75">
      <c r="C158" t="s">
        <v>298</v>
      </c>
      <c r="G158" s="6"/>
      <c r="H158" s="6"/>
      <c r="I158" s="6"/>
      <c r="J158" s="6"/>
    </row>
    <row r="159" spans="3:10" ht="12.75">
      <c r="C159" s="27" t="s">
        <v>296</v>
      </c>
      <c r="G159" s="6"/>
      <c r="H159" s="6"/>
      <c r="I159" s="6"/>
      <c r="J159" s="6"/>
    </row>
    <row r="160" spans="3:10" ht="12.75">
      <c r="C160" s="27" t="s">
        <v>297</v>
      </c>
      <c r="G160" s="3">
        <f>+'IS'!E39-'IS'!E45</f>
        <v>-6592</v>
      </c>
      <c r="H160" s="3">
        <f>+'IS'!G39-'IS'!G45</f>
        <v>171</v>
      </c>
      <c r="I160" s="3">
        <f>+'IS'!I39-'IS'!I45</f>
        <v>-6726</v>
      </c>
      <c r="J160" s="3">
        <f>+'IS'!K39-'IS'!K45</f>
        <v>-376</v>
      </c>
    </row>
    <row r="161" spans="3:10" ht="12.75">
      <c r="C161" t="s">
        <v>299</v>
      </c>
      <c r="G161" s="6"/>
      <c r="H161" s="6"/>
      <c r="I161" s="6"/>
      <c r="J161" s="6"/>
    </row>
    <row r="162" spans="3:10" ht="12.75">
      <c r="C162" s="27" t="s">
        <v>300</v>
      </c>
      <c r="G162" s="3">
        <f>SUM(G156:G160)</f>
        <v>3006</v>
      </c>
      <c r="H162" s="3">
        <f>SUM(H156:H160)</f>
        <v>6426</v>
      </c>
      <c r="I162" s="3">
        <f>SUM(I156:I160)</f>
        <v>7813</v>
      </c>
      <c r="J162" s="3">
        <f>SUM(J156:J160)</f>
        <v>-3764</v>
      </c>
    </row>
    <row r="163" spans="3:10" ht="12.75">
      <c r="C163" s="27"/>
      <c r="G163" s="6"/>
      <c r="H163" s="6"/>
      <c r="I163" s="6"/>
      <c r="J163" s="6"/>
    </row>
    <row r="164" spans="3:9" ht="12.75">
      <c r="C164" t="s">
        <v>153</v>
      </c>
      <c r="G164" s="6"/>
      <c r="H164" s="6"/>
      <c r="I164" s="1"/>
    </row>
    <row r="165" spans="3:10" ht="12.75">
      <c r="C165" s="27" t="s">
        <v>154</v>
      </c>
      <c r="G165" s="3">
        <v>129607</v>
      </c>
      <c r="H165" s="3">
        <v>129607</v>
      </c>
      <c r="I165" s="3">
        <f>+'BS'!G41</f>
        <v>129607</v>
      </c>
      <c r="J165" s="3">
        <f>+H165</f>
        <v>129607</v>
      </c>
    </row>
    <row r="166" spans="3:10" ht="12.75">
      <c r="C166" s="27"/>
      <c r="G166" s="1"/>
      <c r="H166" s="1"/>
      <c r="I166" s="1"/>
      <c r="J166" s="1"/>
    </row>
    <row r="167" spans="3:10" ht="12.75">
      <c r="C167" t="s">
        <v>301</v>
      </c>
      <c r="G167" s="10" t="s">
        <v>89</v>
      </c>
      <c r="H167" s="10" t="s">
        <v>89</v>
      </c>
      <c r="I167" s="10" t="s">
        <v>89</v>
      </c>
      <c r="J167" s="10" t="s">
        <v>89</v>
      </c>
    </row>
    <row r="168" spans="3:10" ht="12.75">
      <c r="C168" s="90" t="s">
        <v>332</v>
      </c>
      <c r="G168" s="34">
        <f>+G157/G165*100</f>
        <v>7.405464211037984</v>
      </c>
      <c r="H168" s="34">
        <f>+H157/H165*100</f>
        <v>4.826128218383266</v>
      </c>
      <c r="I168" s="34">
        <f>+I157/I165*100</f>
        <v>11.217758300091816</v>
      </c>
      <c r="J168" s="34">
        <f>+J157/J165*100</f>
        <v>-2.6140563395495615</v>
      </c>
    </row>
    <row r="169" spans="3:10" ht="12.75">
      <c r="C169" s="90" t="s">
        <v>335</v>
      </c>
      <c r="G169" s="34">
        <f>+G160/G165*100</f>
        <v>-5.086145038462429</v>
      </c>
      <c r="H169" s="34">
        <f>+H160/H165*100</f>
        <v>0.13193731820040586</v>
      </c>
      <c r="I169" s="34">
        <f>+I160/I165*100</f>
        <v>-5.189534515882629</v>
      </c>
      <c r="J169" s="34">
        <f>+J160/J165*100</f>
        <v>-0.2901077873880269</v>
      </c>
    </row>
    <row r="170" spans="7:10" ht="13.5" thickBot="1">
      <c r="G170" s="82">
        <f>SUM(G168:G169)</f>
        <v>2.319319172575555</v>
      </c>
      <c r="H170" s="82">
        <f>SUM(H168:H169)</f>
        <v>4.958065536583672</v>
      </c>
      <c r="I170" s="82">
        <f>SUM(I168:I169)</f>
        <v>6.028223784209187</v>
      </c>
      <c r="J170" s="82">
        <f>SUM(J168:J169)</f>
        <v>-2.904164126937588</v>
      </c>
    </row>
    <row r="171" spans="8:9" ht="13.5" thickTop="1">
      <c r="H171" s="1"/>
      <c r="I171" s="1"/>
    </row>
    <row r="172" spans="2:9" ht="12.75">
      <c r="B172" s="23" t="s">
        <v>101</v>
      </c>
      <c r="C172" t="s">
        <v>116</v>
      </c>
      <c r="H172" s="1"/>
      <c r="I172" s="1"/>
    </row>
    <row r="173" spans="2:9" ht="12.75">
      <c r="B173" s="23"/>
      <c r="H173" s="1"/>
      <c r="I173" s="1"/>
    </row>
    <row r="174" spans="2:9" ht="12.75">
      <c r="B174" s="23"/>
      <c r="H174" s="1"/>
      <c r="I174" s="1"/>
    </row>
  </sheetData>
  <mergeCells count="4">
    <mergeCell ref="G48:H48"/>
    <mergeCell ref="I48:J48"/>
    <mergeCell ref="G151:H151"/>
    <mergeCell ref="I151:J151"/>
  </mergeCells>
  <printOptions horizontalCentered="1"/>
  <pageMargins left="0.25" right="0.25" top="0.5" bottom="0.5" header="0.5" footer="0.25"/>
  <pageSetup firstPageNumber="8" useFirstPageNumber="1" horizontalDpi="600" verticalDpi="600" orientation="portrait" paperSize="9" scale="86" r:id="rId2"/>
  <headerFooter alignWithMargins="0">
    <oddFooter>&amp;C&amp;P</oddFooter>
  </headerFooter>
  <rowBreaks count="1" manualBreakCount="1">
    <brk id="125" max="9"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D6" sqref="D6"/>
    </sheetView>
  </sheetViews>
  <sheetFormatPr defaultColWidth="9.140625" defaultRowHeight="12.75"/>
  <cols>
    <col min="1" max="1" width="4.421875" style="0" customWidth="1"/>
  </cols>
  <sheetData/>
  <printOptions horizontalCentered="1"/>
  <pageMargins left="0.75" right="0.75" top="0.5" bottom="1" header="0.5" footer="0.5"/>
  <pageSetup fitToHeight="1" fitToWidth="1"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B840QNY</cp:lastModifiedBy>
  <cp:lastPrinted>2007-08-08T10:12:58Z</cp:lastPrinted>
  <dcterms:created xsi:type="dcterms:W3CDTF">2002-10-22T09:07:41Z</dcterms:created>
  <dcterms:modified xsi:type="dcterms:W3CDTF">2007-08-21T06:18:02Z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-202257410</vt:i4>
  </property>
  <property fmtid="{D5CDD505-2E9C-101B-9397-08002B2CF9AE}" pid="3" name="_EmailSubject">
    <vt:lpwstr>Re: CIHB-4Qtr Results 2007</vt:lpwstr>
  </property>
  <property fmtid="{D5CDD505-2E9C-101B-9397-08002B2CF9AE}" pid="4" name="_AuthorEmail">
    <vt:lpwstr>py.chaw.cih@permanis.com.my</vt:lpwstr>
  </property>
  <property fmtid="{D5CDD505-2E9C-101B-9397-08002B2CF9AE}" pid="5" name="_AuthorEmailDisplayName">
    <vt:lpwstr>Chaw PY</vt:lpwstr>
  </property>
  <property fmtid="{D5CDD505-2E9C-101B-9397-08002B2CF9AE}" pid="6" name="_ReviewingToolsShownOnce">
    <vt:lpwstr/>
  </property>
</Properties>
</file>